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defaultThemeVersion="124226"/>
  <xr:revisionPtr revIDLastSave="0" documentId="13_ncr:1_{E549AD9F-2C60-4736-9EDC-B92A5C75C00A}" xr6:coauthVersionLast="47" xr6:coauthVersionMax="47" xr10:uidLastSave="{00000000-0000-0000-0000-000000000000}"/>
  <bookViews>
    <workbookView xWindow="-28920" yWindow="-120" windowWidth="29040" windowHeight="15840" tabRatio="963" firstSheet="1" activeTab="12" xr2:uid="{00000000-000D-0000-FFFF-FFFF00000000}"/>
  </bookViews>
  <sheets>
    <sheet name="SKUPNA REKAPIT." sheetId="57" r:id="rId1"/>
    <sheet name="02.1 Cesta" sheetId="66" r:id="rId2"/>
    <sheet name="02.2 Pločnik" sheetId="100" r:id="rId3"/>
    <sheet name="2.1 Zidovi" sheetId="93" r:id="rId4"/>
    <sheet name="2.2 Rušitev objektov " sheetId="101" r:id="rId5"/>
    <sheet name="2.4 Fekalna kanalizacija" sheetId="83" r:id="rId6"/>
    <sheet name="2.5 Meteorna kanalizacija" sheetId="92" r:id="rId7"/>
    <sheet name="2.6 Prestavitev kapelice" sheetId="95" r:id="rId8"/>
    <sheet name="3.1 Cestna razsvetljava" sheetId="102" r:id="rId9"/>
    <sheet name="3.2 Elektro omrežje" sheetId="103" r:id="rId10"/>
    <sheet name="3.3 TK omrežje" sheetId="104" r:id="rId11"/>
    <sheet name="4.1 Vodovod" sheetId="91" r:id="rId12"/>
    <sheet name="9.1 Promet v času gradnje" sheetId="89" r:id="rId13"/>
    <sheet name="10.1 Krajinska ureditev" sheetId="90" r:id="rId14"/>
  </sheets>
  <definedNames>
    <definedName name="_Regression_Int" localSheetId="10" hidden="1">1</definedName>
    <definedName name="A" localSheetId="2">#REF!</definedName>
    <definedName name="A" localSheetId="13">#REF!</definedName>
    <definedName name="A" localSheetId="3">#REF!</definedName>
    <definedName name="A" localSheetId="4">#REF!</definedName>
    <definedName name="A" localSheetId="5">#REF!</definedName>
    <definedName name="A" localSheetId="6">#REF!</definedName>
    <definedName name="A" localSheetId="7">#REF!</definedName>
    <definedName name="A" localSheetId="12">#REF!</definedName>
    <definedName name="A">#REF!</definedName>
    <definedName name="AS" localSheetId="2">#REF!</definedName>
    <definedName name="AS" localSheetId="13">#REF!</definedName>
    <definedName name="AS" localSheetId="3">#REF!</definedName>
    <definedName name="AS" localSheetId="4">#REF!</definedName>
    <definedName name="AS" localSheetId="5">#REF!</definedName>
    <definedName name="AS" localSheetId="6">#REF!</definedName>
    <definedName name="AS" localSheetId="7">#REF!</definedName>
    <definedName name="AS" localSheetId="12">#REF!</definedName>
    <definedName name="AS">#REF!</definedName>
    <definedName name="B" localSheetId="2">#REF!</definedName>
    <definedName name="B" localSheetId="13">#REF!</definedName>
    <definedName name="B" localSheetId="3">#REF!</definedName>
    <definedName name="B" localSheetId="4">#REF!</definedName>
    <definedName name="B" localSheetId="5">#REF!</definedName>
    <definedName name="B" localSheetId="6">#REF!</definedName>
    <definedName name="B" localSheetId="7">#REF!</definedName>
    <definedName name="B" localSheetId="12">#REF!</definedName>
    <definedName name="B">#REF!</definedName>
    <definedName name="hhh" localSheetId="2">#REF!</definedName>
    <definedName name="hhh" localSheetId="13">#REF!</definedName>
    <definedName name="hhh" localSheetId="3">#REF!</definedName>
    <definedName name="hhh" localSheetId="4">#REF!</definedName>
    <definedName name="hhh" localSheetId="5">#REF!</definedName>
    <definedName name="hhh" localSheetId="6">#REF!</definedName>
    <definedName name="hhh" localSheetId="7">#REF!</definedName>
    <definedName name="hhh" localSheetId="12">#REF!</definedName>
    <definedName name="hhh">#REF!</definedName>
    <definedName name="M" localSheetId="2">#REF!</definedName>
    <definedName name="M" localSheetId="13">#REF!</definedName>
    <definedName name="M" localSheetId="3">#REF!</definedName>
    <definedName name="M" localSheetId="4">#REF!</definedName>
    <definedName name="M" localSheetId="5">#REF!</definedName>
    <definedName name="M" localSheetId="6">#REF!</definedName>
    <definedName name="M" localSheetId="7">#REF!</definedName>
    <definedName name="M" localSheetId="12">#REF!</definedName>
    <definedName name="M">#REF!</definedName>
    <definedName name="odv" localSheetId="2">#REF!</definedName>
    <definedName name="odv" localSheetId="13">#REF!</definedName>
    <definedName name="odv" localSheetId="3">#REF!</definedName>
    <definedName name="odv" localSheetId="4">#REF!</definedName>
    <definedName name="odv" localSheetId="5">#REF!</definedName>
    <definedName name="odv" localSheetId="6">#REF!</definedName>
    <definedName name="odv" localSheetId="7">#REF!</definedName>
    <definedName name="odv" localSheetId="12">#REF!</definedName>
    <definedName name="odv">#REF!</definedName>
    <definedName name="odve" localSheetId="2">#REF!</definedName>
    <definedName name="odve" localSheetId="13">#REF!</definedName>
    <definedName name="odve" localSheetId="3">#REF!</definedName>
    <definedName name="odve" localSheetId="4">#REF!</definedName>
    <definedName name="odve" localSheetId="5">#REF!</definedName>
    <definedName name="odve" localSheetId="6">#REF!</definedName>
    <definedName name="odve" localSheetId="7">#REF!</definedName>
    <definedName name="odve" localSheetId="12">#REF!</definedName>
    <definedName name="odve">#REF!</definedName>
    <definedName name="pmo" localSheetId="2">#REF!</definedName>
    <definedName name="pmo" localSheetId="13">#REF!</definedName>
    <definedName name="pmo" localSheetId="3">#REF!</definedName>
    <definedName name="pmo" localSheetId="4">#REF!</definedName>
    <definedName name="pmo" localSheetId="5">#REF!</definedName>
    <definedName name="pmo" localSheetId="6">#REF!</definedName>
    <definedName name="pmo" localSheetId="7">#REF!</definedName>
    <definedName name="pmo" localSheetId="12">#REF!</definedName>
    <definedName name="pmo">#REF!</definedName>
    <definedName name="_xlnm.Print_Area" localSheetId="1">'02.1 Cesta'!$A$1:$H$324</definedName>
    <definedName name="_xlnm.Print_Area" localSheetId="2">'02.2 Pločnik'!$A$1:$H$71</definedName>
    <definedName name="_xlnm.Print_Area" localSheetId="13">'10.1 Krajinska ureditev'!$A$1:$H$132</definedName>
    <definedName name="_xlnm.Print_Area" localSheetId="3">'2.1 Zidovi'!$A$1:$H$379</definedName>
    <definedName name="_xlnm.Print_Area" localSheetId="4">'2.2 Rušitev objektov '!$A$1:$H$163</definedName>
    <definedName name="_xlnm.Print_Area" localSheetId="5">'2.4 Fekalna kanalizacija'!$A$1:$H$27</definedName>
    <definedName name="_xlnm.Print_Area" localSheetId="6">'2.5 Meteorna kanalizacija'!$A$1:$H$154</definedName>
    <definedName name="_xlnm.Print_Area" localSheetId="7">'2.6 Prestavitev kapelice'!$A$1:$H$159</definedName>
    <definedName name="_xlnm.Print_Area" localSheetId="8">'3.1 Cestna razsvetljava'!$A$1:$J$116</definedName>
    <definedName name="_xlnm.Print_Area" localSheetId="9">'3.2 Elektro omrežje'!$A$1:$K$85</definedName>
    <definedName name="_xlnm.Print_Area" localSheetId="10">'3.3 TK omrežje'!$A$1:$N$107</definedName>
    <definedName name="_xlnm.Print_Area" localSheetId="11">'4.1 Vodovod'!$A$1:$H$210</definedName>
    <definedName name="_xlnm.Print_Area" localSheetId="12">'9.1 Promet v času gradnje'!$A$1:$H$57</definedName>
    <definedName name="_xlnm.Print_Area" localSheetId="0">'SKUPNA REKAPIT.'!$A$1:$G$42</definedName>
    <definedName name="POPIS" localSheetId="2">#REF!</definedName>
    <definedName name="POPIS" localSheetId="13">#REF!</definedName>
    <definedName name="POPIS" localSheetId="3">#REF!</definedName>
    <definedName name="POPIS" localSheetId="4">#REF!</definedName>
    <definedName name="POPIS" localSheetId="5">#REF!</definedName>
    <definedName name="POPIS" localSheetId="6">#REF!</definedName>
    <definedName name="POPIS" localSheetId="7">#REF!</definedName>
    <definedName name="POPIS" localSheetId="12">#REF!</definedName>
    <definedName name="POPIS">#REF!</definedName>
    <definedName name="prd" localSheetId="2">#REF!</definedName>
    <definedName name="prd" localSheetId="13">#REF!</definedName>
    <definedName name="prd" localSheetId="3">#REF!</definedName>
    <definedName name="prd" localSheetId="4">#REF!</definedName>
    <definedName name="prd" localSheetId="5">#REF!</definedName>
    <definedName name="prd" localSheetId="6">#REF!</definedName>
    <definedName name="prd" localSheetId="7">#REF!</definedName>
    <definedName name="prd" localSheetId="12">#REF!</definedName>
    <definedName name="prd">#REF!</definedName>
    <definedName name="Print_Area_MI" localSheetId="1">#REF!</definedName>
    <definedName name="Print_Area_MI" localSheetId="2">#REF!</definedName>
    <definedName name="Print_Area_MI" localSheetId="13">#REF!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10">'3.3 TK omrežje'!$A$1:$M$123</definedName>
    <definedName name="Print_Area_MI" localSheetId="12">#REF!</definedName>
    <definedName name="Print_Area_MI">#REF!</definedName>
    <definedName name="tst" localSheetId="2">#REF!</definedName>
    <definedName name="tst" localSheetId="13">#REF!</definedName>
    <definedName name="tst" localSheetId="3">#REF!</definedName>
    <definedName name="tst" localSheetId="4">#REF!</definedName>
    <definedName name="tst" localSheetId="5">#REF!</definedName>
    <definedName name="tst" localSheetId="6">#REF!</definedName>
    <definedName name="tst" localSheetId="7">#REF!</definedName>
    <definedName name="tst" localSheetId="12">#REF!</definedName>
    <definedName name="tst">#REF!</definedName>
    <definedName name="vzk" localSheetId="2">#REF!</definedName>
    <definedName name="vzk" localSheetId="13">#REF!</definedName>
    <definedName name="vzk" localSheetId="3">#REF!</definedName>
    <definedName name="vzk" localSheetId="4">#REF!</definedName>
    <definedName name="vzk" localSheetId="5">#REF!</definedName>
    <definedName name="vzk" localSheetId="6">#REF!</definedName>
    <definedName name="vzk" localSheetId="7">#REF!</definedName>
    <definedName name="vzk" localSheetId="12">#REF!</definedName>
    <definedName name="vzk">#REF!</definedName>
    <definedName name="wdw" localSheetId="2">#REF!</definedName>
    <definedName name="wdw" localSheetId="13">#REF!</definedName>
    <definedName name="wdw" localSheetId="3">#REF!</definedName>
    <definedName name="wdw" localSheetId="4">#REF!</definedName>
    <definedName name="wdw" localSheetId="5">#REF!</definedName>
    <definedName name="wdw" localSheetId="6">#REF!</definedName>
    <definedName name="wdw" localSheetId="7">#REF!</definedName>
    <definedName name="wdw" localSheetId="12">#REF!</definedName>
    <definedName name="wdw">#REF!</definedName>
    <definedName name="zmd" localSheetId="2">#REF!</definedName>
    <definedName name="zmd" localSheetId="13">#REF!</definedName>
    <definedName name="zmd" localSheetId="3">#REF!</definedName>
    <definedName name="zmd" localSheetId="4">#REF!</definedName>
    <definedName name="zmd" localSheetId="5">#REF!</definedName>
    <definedName name="zmd" localSheetId="6">#REF!</definedName>
    <definedName name="zmd" localSheetId="7">#REF!</definedName>
    <definedName name="zmd" localSheetId="12">#REF!</definedName>
    <definedName name="zmd">#REF!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54" i="66" l="1"/>
  <c r="H256" i="66" s="1"/>
  <c r="H17" i="66" s="1"/>
  <c r="H305" i="66"/>
  <c r="H349" i="93"/>
  <c r="E334" i="93"/>
  <c r="E332" i="93"/>
  <c r="H324" i="93"/>
  <c r="H318" i="93"/>
  <c r="H309" i="93"/>
  <c r="H294" i="93"/>
  <c r="H280" i="93"/>
  <c r="H269" i="93"/>
  <c r="H260" i="93"/>
  <c r="H253" i="93"/>
  <c r="H246" i="93"/>
  <c r="H233" i="93"/>
  <c r="H214" i="93"/>
  <c r="H172" i="93"/>
  <c r="H163" i="93"/>
  <c r="H154" i="93"/>
  <c r="H145" i="93"/>
  <c r="H134" i="93"/>
  <c r="H123" i="93"/>
  <c r="H114" i="93"/>
  <c r="H105" i="93"/>
  <c r="H96" i="93"/>
  <c r="H76" i="93"/>
  <c r="H68" i="93"/>
  <c r="H56" i="93"/>
  <c r="M70" i="104" l="1"/>
  <c r="M66" i="104"/>
  <c r="M62" i="104"/>
  <c r="M56" i="104"/>
  <c r="M52" i="104"/>
  <c r="M48" i="104"/>
  <c r="M44" i="104"/>
  <c r="M40" i="104"/>
  <c r="M36" i="104"/>
  <c r="M32" i="104"/>
  <c r="M28" i="104"/>
  <c r="M24" i="104"/>
  <c r="M20" i="104"/>
  <c r="M16" i="104"/>
  <c r="M12" i="104"/>
  <c r="M8" i="104"/>
  <c r="I47" i="103"/>
  <c r="I45" i="103"/>
  <c r="I43" i="103"/>
  <c r="I41" i="103"/>
  <c r="I34" i="103"/>
  <c r="I32" i="103"/>
  <c r="I30" i="103"/>
  <c r="I28" i="103"/>
  <c r="I26" i="103"/>
  <c r="I24" i="103"/>
  <c r="I22" i="103"/>
  <c r="I20" i="103"/>
  <c r="I18" i="103"/>
  <c r="I16" i="103"/>
  <c r="I14" i="103"/>
  <c r="I12" i="103"/>
  <c r="I10" i="103"/>
  <c r="I8" i="103"/>
  <c r="I6" i="103"/>
  <c r="I84" i="102"/>
  <c r="I82" i="102"/>
  <c r="I80" i="102"/>
  <c r="I78" i="102"/>
  <c r="I76" i="102"/>
  <c r="I74" i="102"/>
  <c r="I72" i="102"/>
  <c r="I70" i="102"/>
  <c r="I68" i="102"/>
  <c r="I66" i="102"/>
  <c r="I64" i="102"/>
  <c r="I62" i="102"/>
  <c r="I60" i="102"/>
  <c r="I58" i="102"/>
  <c r="I56" i="102"/>
  <c r="I54" i="102"/>
  <c r="I46" i="102"/>
  <c r="I44" i="102"/>
  <c r="I42" i="102"/>
  <c r="I40" i="102"/>
  <c r="I38" i="102"/>
  <c r="I36" i="102"/>
  <c r="I34" i="102"/>
  <c r="I32" i="102"/>
  <c r="I30" i="102"/>
  <c r="I28" i="102"/>
  <c r="I26" i="102"/>
  <c r="I24" i="102"/>
  <c r="I22" i="102"/>
  <c r="I20" i="102"/>
  <c r="I18" i="102"/>
  <c r="I16" i="102"/>
  <c r="I14" i="102"/>
  <c r="I12" i="102"/>
  <c r="I10" i="102"/>
  <c r="I8" i="102"/>
  <c r="I6" i="102"/>
  <c r="H161" i="101"/>
  <c r="H159" i="101"/>
  <c r="H157" i="101"/>
  <c r="H149" i="101"/>
  <c r="H148" i="101"/>
  <c r="H147" i="101"/>
  <c r="H146" i="101"/>
  <c r="H145" i="101"/>
  <c r="H144" i="101"/>
  <c r="H143" i="101"/>
  <c r="H142" i="101"/>
  <c r="H141" i="101"/>
  <c r="H132" i="101"/>
  <c r="H131" i="101"/>
  <c r="H130" i="101"/>
  <c r="H129" i="101"/>
  <c r="H128" i="101"/>
  <c r="H127" i="101"/>
  <c r="H126" i="101"/>
  <c r="H123" i="101"/>
  <c r="H122" i="101"/>
  <c r="H121" i="101"/>
  <c r="H120" i="101"/>
  <c r="H119" i="101"/>
  <c r="H118" i="101"/>
  <c r="H117" i="101"/>
  <c r="H114" i="101"/>
  <c r="H113" i="101"/>
  <c r="H112" i="101"/>
  <c r="H111" i="101"/>
  <c r="H110" i="101"/>
  <c r="H109" i="101"/>
  <c r="H108" i="101"/>
  <c r="H105" i="101"/>
  <c r="H104" i="101"/>
  <c r="H103" i="101"/>
  <c r="H102" i="101"/>
  <c r="H101" i="101"/>
  <c r="H100" i="101"/>
  <c r="H99" i="101"/>
  <c r="H94" i="101"/>
  <c r="H93" i="101"/>
  <c r="H92" i="101"/>
  <c r="H91" i="101"/>
  <c r="H90" i="101"/>
  <c r="H89" i="101"/>
  <c r="H88" i="101"/>
  <c r="H85" i="101"/>
  <c r="H84" i="101"/>
  <c r="H83" i="101"/>
  <c r="H82" i="101"/>
  <c r="H81" i="101"/>
  <c r="H80" i="101"/>
  <c r="H79" i="101"/>
  <c r="E68" i="101"/>
  <c r="H68" i="101" s="1"/>
  <c r="H66" i="101"/>
  <c r="H65" i="101"/>
  <c r="H64" i="101"/>
  <c r="H58" i="101"/>
  <c r="H57" i="101"/>
  <c r="H56" i="101"/>
  <c r="H55" i="101"/>
  <c r="H54" i="101"/>
  <c r="H53" i="101"/>
  <c r="H44" i="101"/>
  <c r="E336" i="93"/>
  <c r="E338" i="93" s="1"/>
  <c r="E342" i="93" s="1"/>
  <c r="E340" i="93"/>
  <c r="H44" i="89"/>
  <c r="H69" i="100"/>
  <c r="H61" i="100"/>
  <c r="H58" i="100"/>
  <c r="E55" i="100"/>
  <c r="H55" i="100" s="1"/>
  <c r="H45" i="100"/>
  <c r="H42" i="100"/>
  <c r="H12" i="100"/>
  <c r="H10" i="100"/>
  <c r="H134" i="101" l="1"/>
  <c r="H11" i="101" s="1"/>
  <c r="H163" i="101"/>
  <c r="H15" i="101" s="1"/>
  <c r="H70" i="101"/>
  <c r="H9" i="101" s="1"/>
  <c r="H151" i="101"/>
  <c r="H13" i="101" s="1"/>
  <c r="M73" i="104"/>
  <c r="M79" i="104" s="1"/>
  <c r="M82" i="104" s="1"/>
  <c r="G27" i="57" s="1"/>
  <c r="I36" i="103"/>
  <c r="I57" i="103" s="1"/>
  <c r="I49" i="103"/>
  <c r="I59" i="103" s="1"/>
  <c r="I48" i="102"/>
  <c r="I92" i="102" s="1"/>
  <c r="H47" i="100"/>
  <c r="H9" i="100" s="1"/>
  <c r="H63" i="100"/>
  <c r="H11" i="100" s="1"/>
  <c r="H71" i="100"/>
  <c r="H13" i="100" s="1"/>
  <c r="E229" i="66"/>
  <c r="E177" i="66"/>
  <c r="H273" i="66"/>
  <c r="H19" i="101" l="1"/>
  <c r="G15" i="57" s="1"/>
  <c r="H16" i="100"/>
  <c r="G11" i="57" s="1"/>
  <c r="I86" i="102"/>
  <c r="I94" i="102" s="1"/>
  <c r="I96" i="102" s="1"/>
  <c r="G23" i="57" s="1"/>
  <c r="I61" i="103"/>
  <c r="G25" i="57" s="1"/>
  <c r="H55" i="89"/>
  <c r="H130" i="90"/>
  <c r="H128" i="90"/>
  <c r="H119" i="90"/>
  <c r="H117" i="90"/>
  <c r="H115" i="90"/>
  <c r="H110" i="90"/>
  <c r="H108" i="90"/>
  <c r="H106" i="90"/>
  <c r="H104" i="90"/>
  <c r="H102" i="90"/>
  <c r="H100" i="90"/>
  <c r="H98" i="90"/>
  <c r="H96" i="90"/>
  <c r="H94" i="90"/>
  <c r="H87" i="90"/>
  <c r="H83" i="90"/>
  <c r="H77" i="90"/>
  <c r="H73" i="90"/>
  <c r="H68" i="90"/>
  <c r="H63" i="90"/>
  <c r="H59" i="90"/>
  <c r="H54" i="90"/>
  <c r="H50" i="90"/>
  <c r="H52" i="89"/>
  <c r="H42" i="89"/>
  <c r="H157" i="95"/>
  <c r="H155" i="95"/>
  <c r="H153" i="95"/>
  <c r="H151" i="95"/>
  <c r="H142" i="95"/>
  <c r="E136" i="95"/>
  <c r="H136" i="95" s="1"/>
  <c r="H134" i="95"/>
  <c r="H133" i="95"/>
  <c r="H130" i="95"/>
  <c r="H120" i="95"/>
  <c r="H118" i="95"/>
  <c r="H116" i="95"/>
  <c r="H112" i="95"/>
  <c r="H101" i="95"/>
  <c r="H99" i="95"/>
  <c r="H97" i="95"/>
  <c r="H95" i="95"/>
  <c r="H86" i="95"/>
  <c r="H84" i="95"/>
  <c r="H82" i="95"/>
  <c r="H80" i="95"/>
  <c r="H78" i="95"/>
  <c r="H74" i="95"/>
  <c r="H70" i="95"/>
  <c r="H68" i="95"/>
  <c r="H66" i="95"/>
  <c r="H56" i="95"/>
  <c r="H54" i="95"/>
  <c r="H52" i="95"/>
  <c r="H48" i="95"/>
  <c r="H338" i="93"/>
  <c r="H378" i="93"/>
  <c r="H376" i="93"/>
  <c r="H374" i="93"/>
  <c r="H365" i="93"/>
  <c r="H363" i="93"/>
  <c r="H354" i="93"/>
  <c r="H348" i="93"/>
  <c r="H342" i="93"/>
  <c r="H340" i="93"/>
  <c r="H336" i="93"/>
  <c r="H334" i="93"/>
  <c r="H332" i="93"/>
  <c r="H330" i="93"/>
  <c r="F330" i="93"/>
  <c r="H329" i="93"/>
  <c r="H323" i="93"/>
  <c r="H317" i="93"/>
  <c r="H315" i="93"/>
  <c r="F315" i="93"/>
  <c r="H314" i="93"/>
  <c r="H308" i="93"/>
  <c r="H293" i="93"/>
  <c r="F293" i="93"/>
  <c r="H291" i="93"/>
  <c r="F291" i="93"/>
  <c r="H290" i="93"/>
  <c r="H286" i="93"/>
  <c r="F286" i="93"/>
  <c r="H285" i="93"/>
  <c r="H279" i="93"/>
  <c r="F279" i="93"/>
  <c r="H277" i="93"/>
  <c r="F277" i="93"/>
  <c r="H276" i="93"/>
  <c r="H268" i="93"/>
  <c r="F268" i="93"/>
  <c r="H266" i="93"/>
  <c r="F266" i="93"/>
  <c r="H265" i="93"/>
  <c r="H259" i="93"/>
  <c r="H252" i="93"/>
  <c r="H245" i="93"/>
  <c r="F245" i="93"/>
  <c r="H243" i="93"/>
  <c r="F243" i="93"/>
  <c r="H242" i="93"/>
  <c r="H238" i="93"/>
  <c r="H232" i="93"/>
  <c r="F232" i="93"/>
  <c r="H230" i="93"/>
  <c r="F230" i="93"/>
  <c r="H229" i="93"/>
  <c r="H213" i="93"/>
  <c r="F213" i="93"/>
  <c r="H211" i="93"/>
  <c r="F211" i="93"/>
  <c r="H210" i="93"/>
  <c r="H206" i="93"/>
  <c r="F206" i="93"/>
  <c r="H205" i="93"/>
  <c r="H201" i="93"/>
  <c r="F201" i="93"/>
  <c r="H200" i="93"/>
  <c r="H196" i="93"/>
  <c r="F196" i="93"/>
  <c r="H195" i="93"/>
  <c r="H184" i="93"/>
  <c r="H182" i="93"/>
  <c r="H178" i="93"/>
  <c r="F178" i="93"/>
  <c r="H177" i="93"/>
  <c r="H171" i="93"/>
  <c r="F171" i="93"/>
  <c r="H169" i="93"/>
  <c r="F169" i="93"/>
  <c r="H168" i="93"/>
  <c r="H162" i="93"/>
  <c r="F162" i="93"/>
  <c r="H160" i="93"/>
  <c r="F160" i="93"/>
  <c r="H159" i="93"/>
  <c r="H153" i="93"/>
  <c r="F153" i="93"/>
  <c r="H151" i="93"/>
  <c r="F151" i="93"/>
  <c r="H150" i="93"/>
  <c r="H144" i="93"/>
  <c r="F144" i="93"/>
  <c r="H142" i="93"/>
  <c r="F142" i="93"/>
  <c r="H141" i="93"/>
  <c r="H133" i="93"/>
  <c r="F133" i="93"/>
  <c r="H131" i="93"/>
  <c r="F131" i="93"/>
  <c r="H130" i="93"/>
  <c r="H122" i="93"/>
  <c r="F122" i="93"/>
  <c r="H120" i="93"/>
  <c r="F120" i="93"/>
  <c r="H119" i="93"/>
  <c r="H113" i="93"/>
  <c r="F113" i="93"/>
  <c r="H111" i="93"/>
  <c r="F111" i="93"/>
  <c r="H110" i="93"/>
  <c r="H104" i="93"/>
  <c r="F104" i="93"/>
  <c r="H102" i="93"/>
  <c r="F102" i="93"/>
  <c r="H101" i="93"/>
  <c r="H95" i="93"/>
  <c r="F95" i="93"/>
  <c r="H93" i="93"/>
  <c r="F93" i="93"/>
  <c r="H92" i="93"/>
  <c r="H79" i="93"/>
  <c r="H75" i="93"/>
  <c r="H73" i="93"/>
  <c r="H72" i="93"/>
  <c r="H67" i="93"/>
  <c r="H65" i="93"/>
  <c r="H64" i="93"/>
  <c r="H58" i="93"/>
  <c r="H55" i="93"/>
  <c r="H53" i="93"/>
  <c r="H52" i="93"/>
  <c r="H152" i="92"/>
  <c r="H150" i="92"/>
  <c r="H148" i="92"/>
  <c r="H146" i="92"/>
  <c r="H137" i="92"/>
  <c r="H135" i="92"/>
  <c r="H133" i="92"/>
  <c r="H131" i="92"/>
  <c r="H130" i="92"/>
  <c r="H127" i="92"/>
  <c r="H125" i="92"/>
  <c r="H123" i="92"/>
  <c r="H121" i="92"/>
  <c r="H118" i="92"/>
  <c r="H116" i="92"/>
  <c r="H114" i="92"/>
  <c r="H112" i="92"/>
  <c r="H110" i="92"/>
  <c r="H108" i="92"/>
  <c r="H106" i="92"/>
  <c r="H104" i="92"/>
  <c r="H101" i="92"/>
  <c r="H99" i="92"/>
  <c r="H97" i="92"/>
  <c r="H95" i="92"/>
  <c r="H93" i="92"/>
  <c r="H91" i="92"/>
  <c r="H82" i="92"/>
  <c r="H80" i="92"/>
  <c r="H77" i="92"/>
  <c r="H75" i="92"/>
  <c r="H73" i="92"/>
  <c r="H70" i="92"/>
  <c r="H68" i="92"/>
  <c r="H65" i="92"/>
  <c r="H63" i="92"/>
  <c r="H61" i="92"/>
  <c r="H59" i="92"/>
  <c r="H57" i="92"/>
  <c r="H55" i="92"/>
  <c r="H45" i="92"/>
  <c r="H48" i="92" s="1"/>
  <c r="H9" i="92" s="1"/>
  <c r="H200" i="91"/>
  <c r="H198" i="91"/>
  <c r="H192" i="91"/>
  <c r="H190" i="91"/>
  <c r="H177" i="91"/>
  <c r="H175" i="91"/>
  <c r="H172" i="91"/>
  <c r="H170" i="91"/>
  <c r="H168" i="91"/>
  <c r="H166" i="91"/>
  <c r="H164" i="91"/>
  <c r="H162" i="91"/>
  <c r="H160" i="91"/>
  <c r="H158" i="91"/>
  <c r="H156" i="91"/>
  <c r="H153" i="91"/>
  <c r="H151" i="91"/>
  <c r="H148" i="91"/>
  <c r="H146" i="91"/>
  <c r="H144" i="91"/>
  <c r="H141" i="91"/>
  <c r="H139" i="91"/>
  <c r="H137" i="91"/>
  <c r="H134" i="91"/>
  <c r="H132" i="91"/>
  <c r="H130" i="91"/>
  <c r="H127" i="91"/>
  <c r="H125" i="91"/>
  <c r="H123" i="91"/>
  <c r="H120" i="91"/>
  <c r="H118" i="91"/>
  <c r="H116" i="91"/>
  <c r="H114" i="91"/>
  <c r="H104" i="91"/>
  <c r="H102" i="91"/>
  <c r="H100" i="91"/>
  <c r="H97" i="91"/>
  <c r="H95" i="91"/>
  <c r="H93" i="91"/>
  <c r="H91" i="91"/>
  <c r="H89" i="91"/>
  <c r="H87" i="91"/>
  <c r="H85" i="91"/>
  <c r="H83" i="91"/>
  <c r="H81" i="91"/>
  <c r="H78" i="91"/>
  <c r="H76" i="91"/>
  <c r="H73" i="91"/>
  <c r="H71" i="91"/>
  <c r="H69" i="91"/>
  <c r="H66" i="91"/>
  <c r="H64" i="91"/>
  <c r="H62" i="91"/>
  <c r="H59" i="91"/>
  <c r="H57" i="91"/>
  <c r="H55" i="91"/>
  <c r="H52" i="91"/>
  <c r="H50" i="91"/>
  <c r="H47" i="91"/>
  <c r="H45" i="91"/>
  <c r="H43" i="91"/>
  <c r="H41" i="91"/>
  <c r="H367" i="93" l="1"/>
  <c r="H17" i="93" s="1"/>
  <c r="H121" i="90"/>
  <c r="H88" i="95"/>
  <c r="H11" i="95" s="1"/>
  <c r="H58" i="95"/>
  <c r="H9" i="95" s="1"/>
  <c r="H103" i="95"/>
  <c r="H13" i="95" s="1"/>
  <c r="H159" i="95"/>
  <c r="H17" i="95" s="1"/>
  <c r="H380" i="93"/>
  <c r="H19" i="93" s="1"/>
  <c r="H81" i="93"/>
  <c r="H9" i="93" s="1"/>
  <c r="H112" i="90"/>
  <c r="H91" i="90"/>
  <c r="H202" i="91"/>
  <c r="E138" i="95"/>
  <c r="H138" i="95" s="1"/>
  <c r="H144" i="95" s="1"/>
  <c r="H15" i="95" s="1"/>
  <c r="H186" i="93"/>
  <c r="H11" i="93" s="1"/>
  <c r="H356" i="93"/>
  <c r="H15" i="93" s="1"/>
  <c r="H217" i="93"/>
  <c r="H13" i="93" s="1"/>
  <c r="H84" i="92"/>
  <c r="H11" i="92" s="1"/>
  <c r="H139" i="92"/>
  <c r="H13" i="92" s="1"/>
  <c r="H154" i="92"/>
  <c r="H15" i="92" s="1"/>
  <c r="H179" i="91"/>
  <c r="H11" i="91" s="1"/>
  <c r="H106" i="91"/>
  <c r="H10" i="91" s="1"/>
  <c r="H194" i="91"/>
  <c r="H207" i="91" s="1"/>
  <c r="H23" i="93" l="1"/>
  <c r="H19" i="92"/>
  <c r="G19" i="57" s="1"/>
  <c r="H123" i="90"/>
  <c r="H15" i="91"/>
  <c r="H208" i="91"/>
  <c r="H209" i="91" s="1"/>
  <c r="H16" i="91"/>
  <c r="H21" i="95"/>
  <c r="G21" i="57" s="1"/>
  <c r="H12" i="91"/>
  <c r="H20" i="91" s="1"/>
  <c r="G13" i="57" l="1"/>
  <c r="H17" i="91"/>
  <c r="H21" i="91" l="1"/>
  <c r="H22" i="91" s="1"/>
  <c r="G29" i="57" s="1"/>
  <c r="H314" i="66"/>
  <c r="H320" i="66"/>
  <c r="H318" i="66"/>
  <c r="H297" i="66"/>
  <c r="H292" i="66"/>
  <c r="H285" i="66"/>
  <c r="H283" i="66"/>
  <c r="H281" i="66"/>
  <c r="H277" i="66"/>
  <c r="H275" i="66"/>
  <c r="H269" i="66"/>
  <c r="H267" i="66"/>
  <c r="H261" i="66"/>
  <c r="H247" i="66" l="1"/>
  <c r="H245" i="66"/>
  <c r="H243" i="66"/>
  <c r="H241" i="66"/>
  <c r="E239" i="66"/>
  <c r="H239" i="66" s="1"/>
  <c r="H237" i="66"/>
  <c r="H235" i="66"/>
  <c r="H233" i="66"/>
  <c r="H229" i="66"/>
  <c r="E227" i="66"/>
  <c r="H227" i="66" s="1"/>
  <c r="H225" i="66"/>
  <c r="H222" i="66"/>
  <c r="H209" i="66"/>
  <c r="H207" i="66"/>
  <c r="E202" i="66"/>
  <c r="H202" i="66" s="1"/>
  <c r="H200" i="66"/>
  <c r="E197" i="66"/>
  <c r="H195" i="66"/>
  <c r="H189" i="66"/>
  <c r="H177" i="66"/>
  <c r="E175" i="66"/>
  <c r="H175" i="66" s="1"/>
  <c r="E173" i="66"/>
  <c r="E171" i="66"/>
  <c r="E169" i="66"/>
  <c r="H164" i="66"/>
  <c r="E162" i="66"/>
  <c r="H160" i="66"/>
  <c r="H155" i="66"/>
  <c r="H151" i="66"/>
  <c r="H144" i="66"/>
  <c r="H137" i="66"/>
  <c r="H131" i="66"/>
  <c r="H129" i="66"/>
  <c r="H112" i="66"/>
  <c r="H106" i="66"/>
  <c r="H104" i="66"/>
  <c r="H102" i="66"/>
  <c r="H93" i="66"/>
  <c r="H70" i="66"/>
  <c r="H88" i="66"/>
  <c r="H86" i="66"/>
  <c r="H84" i="66"/>
  <c r="H82" i="66"/>
  <c r="H78" i="66"/>
  <c r="H74" i="66"/>
  <c r="H72" i="66"/>
  <c r="E67" i="66"/>
  <c r="H67" i="66" s="1"/>
  <c r="E65" i="66"/>
  <c r="H65" i="66" s="1"/>
  <c r="H63" i="66"/>
  <c r="H61" i="66"/>
  <c r="H59" i="66"/>
  <c r="H57" i="66"/>
  <c r="H132" i="90"/>
  <c r="H11" i="90" s="1"/>
  <c r="H9" i="90"/>
  <c r="H57" i="89"/>
  <c r="H11" i="89" s="1"/>
  <c r="H46" i="89"/>
  <c r="H9" i="89" s="1"/>
  <c r="H15" i="90" l="1"/>
  <c r="G33" i="57" s="1"/>
  <c r="H15" i="89"/>
  <c r="G31" i="57" s="1"/>
  <c r="H10" i="66" l="1"/>
  <c r="H12" i="66"/>
  <c r="H14" i="66"/>
  <c r="H18" i="66"/>
  <c r="H22" i="66"/>
  <c r="H322" i="66"/>
  <c r="H316" i="66"/>
  <c r="H304" i="66"/>
  <c r="H302" i="66"/>
  <c r="H300" i="66"/>
  <c r="H294" i="66"/>
  <c r="H290" i="66"/>
  <c r="H288" i="66"/>
  <c r="H279" i="66"/>
  <c r="H271" i="66"/>
  <c r="H265" i="66"/>
  <c r="H263" i="66"/>
  <c r="H259" i="66"/>
  <c r="H213" i="66"/>
  <c r="H205" i="66"/>
  <c r="H197" i="66"/>
  <c r="H192" i="66"/>
  <c r="H187" i="66"/>
  <c r="H173" i="66"/>
  <c r="H171" i="66"/>
  <c r="H162" i="66"/>
  <c r="H158" i="66"/>
  <c r="H153" i="66"/>
  <c r="H149" i="66"/>
  <c r="H147" i="66"/>
  <c r="H142" i="66"/>
  <c r="H140" i="66"/>
  <c r="H135" i="66"/>
  <c r="H133" i="66"/>
  <c r="H127" i="66"/>
  <c r="H125" i="66"/>
  <c r="H123" i="66"/>
  <c r="H121" i="66"/>
  <c r="H110" i="66"/>
  <c r="H99" i="66"/>
  <c r="H97" i="66"/>
  <c r="H95" i="66"/>
  <c r="H91" i="66"/>
  <c r="H80" i="66"/>
  <c r="H76" i="66"/>
  <c r="H53" i="66"/>
  <c r="H51" i="66"/>
  <c r="H324" i="66" l="1"/>
  <c r="H21" i="66" s="1"/>
  <c r="H250" i="66"/>
  <c r="H15" i="66" s="1"/>
  <c r="H215" i="66"/>
  <c r="H13" i="66" s="1"/>
  <c r="H167" i="66"/>
  <c r="H169" i="66"/>
  <c r="H307" i="66"/>
  <c r="H19" i="66" s="1"/>
  <c r="H114" i="66"/>
  <c r="H9" i="66" s="1"/>
  <c r="H179" i="66" l="1"/>
  <c r="H11" i="66" s="1"/>
  <c r="H25" i="66" s="1"/>
  <c r="G9" i="57" s="1"/>
  <c r="G35" i="57" s="1"/>
  <c r="G37" i="57" s="1"/>
  <c r="G39" i="57" l="1"/>
  <c r="G41" i="57" s="1"/>
</calcChain>
</file>

<file path=xl/sharedStrings.xml><?xml version="1.0" encoding="utf-8"?>
<sst xmlns="http://schemas.openxmlformats.org/spreadsheetml/2006/main" count="2378" uniqueCount="806">
  <si>
    <t>SKUPAJ z DDV:</t>
  </si>
  <si>
    <t>DDV 22%</t>
  </si>
  <si>
    <t>SKUPAJ:</t>
  </si>
  <si>
    <t>TUJE STORITVE</t>
  </si>
  <si>
    <t>ODVODNJAVANJE</t>
  </si>
  <si>
    <t>VOZIŠČNE KONSTRUKCIJE</t>
  </si>
  <si>
    <t>3.</t>
  </si>
  <si>
    <t>PREDDELA</t>
  </si>
  <si>
    <t>1.</t>
  </si>
  <si>
    <t>Projekt:</t>
  </si>
  <si>
    <t>kos</t>
  </si>
  <si>
    <t>ČIŠČENJE TERENA</t>
  </si>
  <si>
    <t>GEODETSKA DELA</t>
  </si>
  <si>
    <r>
      <t>m</t>
    </r>
    <r>
      <rPr>
        <vertAlign val="superscript"/>
        <sz val="10"/>
        <rFont val="Arial"/>
        <family val="2"/>
        <charset val="238"/>
      </rPr>
      <t>3</t>
    </r>
  </si>
  <si>
    <t>BREŽINE IN ZELENICE</t>
  </si>
  <si>
    <t>PLANUM TEMELJNIH TAL</t>
  </si>
  <si>
    <t>21</t>
  </si>
  <si>
    <t>IZKOPI</t>
  </si>
  <si>
    <t>ur</t>
  </si>
  <si>
    <t>Projektantski nadzor</t>
  </si>
  <si>
    <t>PRESKUSI, NADZOR IN TEHNIČNA DOKUMENTACIJA</t>
  </si>
  <si>
    <t>7.9</t>
  </si>
  <si>
    <t>SKUPNA REKAPITULACIJA</t>
  </si>
  <si>
    <t>GRADBENA IN OBRTNIŠKA DELA</t>
  </si>
  <si>
    <t>ROBNI ELEMENTI VOZIŠČ</t>
  </si>
  <si>
    <t>Doplačilo za zatravitev s semenom</t>
  </si>
  <si>
    <t>Površinski izkop plodne zemljine – 1. kategorije – strojno z odrivom do 50 m</t>
  </si>
  <si>
    <t xml:space="preserve"> </t>
  </si>
  <si>
    <r>
      <t>m</t>
    </r>
    <r>
      <rPr>
        <vertAlign val="superscript"/>
        <sz val="10"/>
        <rFont val="Arial"/>
        <family val="2"/>
        <charset val="238"/>
      </rPr>
      <t>2</t>
    </r>
  </si>
  <si>
    <r>
      <t>m</t>
    </r>
    <r>
      <rPr>
        <vertAlign val="superscript"/>
        <sz val="10"/>
        <rFont val="Arial"/>
        <family val="2"/>
        <charset val="238"/>
      </rPr>
      <t>1</t>
    </r>
  </si>
  <si>
    <t>1.2</t>
  </si>
  <si>
    <t>2.</t>
  </si>
  <si>
    <t>4.</t>
  </si>
  <si>
    <t xml:space="preserve">REKAPITULACIJA </t>
  </si>
  <si>
    <t>Načrt:</t>
  </si>
  <si>
    <t>1. PREDDELA</t>
  </si>
  <si>
    <t>2.  ZEMELJSKA DELA</t>
  </si>
  <si>
    <t>3. VOZIŠČNE KONSTRUKCIJE</t>
  </si>
  <si>
    <t>4. ODVODNJAVANJE</t>
  </si>
  <si>
    <t>5. GRADBENA DELA</t>
  </si>
  <si>
    <t>6. PROMETNA OPREMA</t>
  </si>
  <si>
    <t>7. TUJE STORITVE</t>
  </si>
  <si>
    <r>
      <rPr>
        <sz val="10"/>
        <rFont val="Symbol"/>
        <family val="1"/>
        <charset val="2"/>
      </rPr>
      <t>·</t>
    </r>
    <r>
      <rPr>
        <sz val="10"/>
        <rFont val="Arial"/>
        <family val="2"/>
        <charset val="238"/>
      </rPr>
      <t>Upoštevati je potrebno vso veljavno zakonodajo, tehnične specifikacije (izdane s strani Direkcije RS za ceste), splošne tehnične pogoje (izdane s strani skupnosti za ceste 1989 + dopolnitve od 1989 dalje - pripravili DARS, DDC, ZAG).</t>
    </r>
  </si>
  <si>
    <r>
      <rPr>
        <sz val="10"/>
        <rFont val="Symbol"/>
        <family val="1"/>
        <charset val="2"/>
      </rPr>
      <t>·</t>
    </r>
    <r>
      <rPr>
        <sz val="10"/>
        <color theme="1"/>
        <rFont val="Arial"/>
        <family val="2"/>
        <charset val="238"/>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</si>
  <si>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oznaka</t>
  </si>
  <si>
    <t>opis</t>
  </si>
  <si>
    <t>opomba</t>
  </si>
  <si>
    <t>količina</t>
  </si>
  <si>
    <t>enota</t>
  </si>
  <si>
    <t>projektantska</t>
  </si>
  <si>
    <t>količina x cena</t>
  </si>
  <si>
    <t>postavke</t>
  </si>
  <si>
    <t>cena za enoto</t>
  </si>
  <si>
    <t>1.1</t>
  </si>
  <si>
    <t>km</t>
  </si>
  <si>
    <t>1.2.1</t>
  </si>
  <si>
    <t>Odstranitev grmovja, dreves, vej in panjev</t>
  </si>
  <si>
    <t>1.2.2</t>
  </si>
  <si>
    <t>Odstranitev prometne signalizacije in opreme</t>
  </si>
  <si>
    <t>1.2.3</t>
  </si>
  <si>
    <t>Porušitev in odstranitev voziščnih konstrukcij</t>
  </si>
  <si>
    <t>Porušitev in odstranitev asfaltne plasti v debelini 6 do 10 cm</t>
  </si>
  <si>
    <t xml:space="preserve">Rezkanje in odvoz asfaltne krovne plasti v debelini 4 do 7 cm </t>
  </si>
  <si>
    <t>Rezanje asfaltne plasti s talno diamantno žago, debele 6 do 10 cm</t>
  </si>
  <si>
    <t>Porušitev in odstranitev robnika iz cementnega betona</t>
  </si>
  <si>
    <t>Skupaj:</t>
  </si>
  <si>
    <t>ZEMELJSKA DELA</t>
  </si>
  <si>
    <t>2.1</t>
  </si>
  <si>
    <t xml:space="preserve">Površinski izkop plodne zemljine – 1. kategorije – strojno z nakladanjem </t>
  </si>
  <si>
    <t>Široki izkop mehke kamnine – 4. kategorije z nakladanjem</t>
  </si>
  <si>
    <t>2.2</t>
  </si>
  <si>
    <t>Ureditev planuma temeljnih tal mehke kamnine – 4. kategorije</t>
  </si>
  <si>
    <t>2.4</t>
  </si>
  <si>
    <t>NASIPI, ZASIPI, KLINI, POSTELJICA IN GLINASTI NABOJ</t>
  </si>
  <si>
    <t>N24</t>
  </si>
  <si>
    <t>Izdelava posteljice iz drobljenih kamnitih zrn v debelini 35cm</t>
  </si>
  <si>
    <t>2.5</t>
  </si>
  <si>
    <t>Humuziranje brežine brez valjanja, v debelini do 15 cm - strojno</t>
  </si>
  <si>
    <t>2.9</t>
  </si>
  <si>
    <t>PREVOZI, RAZPROSTIRANJE IN UREDITEV DEPONIJ MATERIALA</t>
  </si>
  <si>
    <t>t</t>
  </si>
  <si>
    <t>Razprostiranje odvečne plodne zemljine – 1. kategorije</t>
  </si>
  <si>
    <t>3.1</t>
  </si>
  <si>
    <t>NOSILNE PLASTI</t>
  </si>
  <si>
    <t>3.1.1</t>
  </si>
  <si>
    <t>Nevezane nosilne plasti</t>
  </si>
  <si>
    <t>3.1.3</t>
  </si>
  <si>
    <t>Asfaltne spodnje nosilne plasti  z bitumenskimi vezivi (AC base, stab)</t>
  </si>
  <si>
    <t>3.2</t>
  </si>
  <si>
    <t>OBRABNE PLASTI</t>
  </si>
  <si>
    <t>3.5</t>
  </si>
  <si>
    <t>3.6</t>
  </si>
  <si>
    <t>BANKINE</t>
  </si>
  <si>
    <t>4.1</t>
  </si>
  <si>
    <t>POVRŠINSKO ODVODNJAVANJE</t>
  </si>
  <si>
    <t>0001</t>
  </si>
  <si>
    <t>6.</t>
  </si>
  <si>
    <t>PROMETNA OPREMA</t>
  </si>
  <si>
    <t>6.1</t>
  </si>
  <si>
    <t>POKONČNA OPREMA CESTE</t>
  </si>
  <si>
    <t>Izdelava temelja iz cementnega betona C 12/15, globine 80 cm, premera 30 cm</t>
  </si>
  <si>
    <t>Dobava in vgraditev stebrička za prometni znak iz vroče cinkane jeklene cevi s premerom 64 mm, dolge 2500 mm</t>
  </si>
  <si>
    <t>Dobava in vgraditev stebrička za prometni znak iz vroče cinkane jeklene cevi s premerom 64 mm, dolge 3000 mm</t>
  </si>
  <si>
    <t>6.2</t>
  </si>
  <si>
    <t>OZNAČBE NA VOZIŠČU</t>
  </si>
  <si>
    <t>7.</t>
  </si>
  <si>
    <t>Cena urne postavke po priporočilih IZS za pooblaščenega inženirja, vključen je potovalni čas, delo v pisarni in delo na terenu</t>
  </si>
  <si>
    <t>5.</t>
  </si>
  <si>
    <t>1.3</t>
  </si>
  <si>
    <t>OSTALA PREDDELA</t>
  </si>
  <si>
    <t>6.4</t>
  </si>
  <si>
    <t>OPREMA ZA ZAVAROVANJE PROMETA</t>
  </si>
  <si>
    <t>Dobava in vgraditev vkopane zaključnice, dolžine 4 m</t>
  </si>
  <si>
    <t>N12</t>
  </si>
  <si>
    <t>Odstranitev grmovja na gosto porasli površini (nad 50 % pokritega tlorisa) - strojno</t>
  </si>
  <si>
    <t>Demontaža jeklene varnostne ograje</t>
  </si>
  <si>
    <t>Odstranitev prometnega znaka s stranico/premerom 600 mm</t>
  </si>
  <si>
    <t>*vključno s stebričkom in temeljem</t>
  </si>
  <si>
    <t>Ureditev planuma temeljnih tal vezljive zemljine – 3. kategorije</t>
  </si>
  <si>
    <t>*material iz trase</t>
  </si>
  <si>
    <t>Prevoz materiala na razdaljo nad 15 do 20 km</t>
  </si>
  <si>
    <t>*z vsemi pristojbinami, taksami in ureditvijo deponij</t>
  </si>
  <si>
    <t>Dobava in pritrditev okroglega prometnega znaka, podloga iz aluminijaste pločevine, znak s svetlobno odbojnimi lastnosti RA3, premera 600 mm</t>
  </si>
  <si>
    <t>723a</t>
  </si>
  <si>
    <r>
      <t xml:space="preserve">Izdelava tankoslojne vzdolžne označbe na vozišču z enokomponentno belo barvo, vključno 250 g/m2 posipa z drobci / kroglicami stekla, strojno, debelina plasti suhe snovi 250 </t>
    </r>
    <r>
      <rPr>
        <sz val="10"/>
        <rFont val="Calibri"/>
        <family val="2"/>
        <charset val="238"/>
      </rPr>
      <t>µ</t>
    </r>
    <r>
      <rPr>
        <sz val="10"/>
        <rFont val="Arial"/>
        <family val="2"/>
        <charset val="238"/>
      </rPr>
      <t>m, širina črte 12 cm</t>
    </r>
  </si>
  <si>
    <t>Doplačilo za izdelavo prekinjenih vzdolžnih označb na vozišču, širina črte 12 cm</t>
  </si>
  <si>
    <t>Dobava in vgraditev krožne zaključnice</t>
  </si>
  <si>
    <t>Št. projekta:</t>
  </si>
  <si>
    <t>PZI -831/19</t>
  </si>
  <si>
    <t>02.</t>
  </si>
  <si>
    <t>2.1.</t>
  </si>
  <si>
    <t>2.2.</t>
  </si>
  <si>
    <t>3.1.</t>
  </si>
  <si>
    <t>3.2.</t>
  </si>
  <si>
    <t>3.3.</t>
  </si>
  <si>
    <t>4.1.</t>
  </si>
  <si>
    <t>9.1.</t>
  </si>
  <si>
    <t>10.1.</t>
  </si>
  <si>
    <t>Rekonstrukcija regionalne ceste R3-653                                          v naseljih Hrib-Loški Potok in Travnik</t>
  </si>
  <si>
    <t>*Nepredvidena dela, v kolikor so upravičena in z vpisom odgovornega nadzornika, v višini do 10% skupne vrednosti del.</t>
  </si>
  <si>
    <t>2.4 Načrt fekalne kanalizacije</t>
  </si>
  <si>
    <t>2.5 Načrt meteorne kanalizacije</t>
  </si>
  <si>
    <t>9.1 Načrt ureditve prometa v času gradnje</t>
  </si>
  <si>
    <t>10.1 Načrt krajinske ureditve</t>
  </si>
  <si>
    <r>
      <t>*Nepredvidena dela, v kolikor so upravičena in z vpisom odgovornega nadzornika, v višini do 10%</t>
    </r>
    <r>
      <rPr>
        <sz val="10"/>
        <color rgb="FFFF0000"/>
        <rFont val="Arial"/>
        <family val="2"/>
        <charset val="238"/>
      </rPr>
      <t xml:space="preserve"> </t>
    </r>
    <r>
      <rPr>
        <sz val="10"/>
        <rFont val="Arial"/>
        <family val="2"/>
        <charset val="238"/>
      </rPr>
      <t>skupne vrednosti del.</t>
    </r>
  </si>
  <si>
    <t>Obnova in zavarovanje zakoličbe osi trase ostale javne ceste v gričevnatem terenu</t>
  </si>
  <si>
    <t>Postavitev in zavarovanje prečnega profila ostale javne ceste v gričevnatem terenu</t>
  </si>
  <si>
    <t>*odstanitev obstoječih živih mej</t>
  </si>
  <si>
    <t>Odstranitev grmovja in dreves z debli premera do 10 cm ter vej na gosto porasli površini – strojno</t>
  </si>
  <si>
    <t>Posek in odstranitev drevesa z deblom premera 11 do 30 cm ter odstranitev vej</t>
  </si>
  <si>
    <t>Posek in odstranitev drevesa z deblom premera 31 do 50 cm ter odstranitev vej</t>
  </si>
  <si>
    <t>Odstranitev panja s premerom 11 do 30 cm z odvozom na deponijo na razdaljo nad 100 do 1000 m</t>
  </si>
  <si>
    <t>Odstranitev panja s premerom 31 do 50 cm z odvozom na deponijo na razdaljo nad 100 do 1000 m</t>
  </si>
  <si>
    <t>Demontaža obvestilne table s površino do 1 m2</t>
  </si>
  <si>
    <t>Demontaža obvestilne table s površino 1,1 do 3 m2</t>
  </si>
  <si>
    <t>Demontaža cementnobetonskega smernika</t>
  </si>
  <si>
    <t>Odstranitev prometnega znaka s stranico/premerom 900 mm</t>
  </si>
  <si>
    <t>Odstranitev obvestilne table</t>
  </si>
  <si>
    <t>Porušitev in odstranitev ograje iz žične mreže</t>
  </si>
  <si>
    <t>*vključno s stebrički in temelji</t>
  </si>
  <si>
    <t>Porušitev in odstranitev ograje iz železnih elementov</t>
  </si>
  <si>
    <t>Odstranitev prometnega ogledala</t>
  </si>
  <si>
    <t>Porušitev in odstranitev tlakovanega vozišča iz kock s stranico 9 do 12 cm</t>
  </si>
  <si>
    <t>*pri navezavah RC in javnih poti, vključno s čiščenjem in emulzijskim premazom površine</t>
  </si>
  <si>
    <t>*ind. prilkjuček, vključno s čiščenjem in emulzijskim premazom površine</t>
  </si>
  <si>
    <t>1.2.4</t>
  </si>
  <si>
    <t>Porušitev in odstranitev objektov</t>
  </si>
  <si>
    <t>Porušitev in odstranitev prepusta iz cevi s premerom do 60 cm</t>
  </si>
  <si>
    <t>Porušitev in odstranitev jaška z notranjo stranico/premerom do 60 cm</t>
  </si>
  <si>
    <t>Porušitev in odstranitev zidu iz kamna v cementni malti</t>
  </si>
  <si>
    <t>*zidovi ob jaških v brežinah</t>
  </si>
  <si>
    <t>Začasni objekti</t>
  </si>
  <si>
    <t>1.3.3</t>
  </si>
  <si>
    <t>Organizacija gradbišča – postavitev začasnih objektov</t>
  </si>
  <si>
    <t>Organizacija gradbišča – odstranitev začasnih objektov</t>
  </si>
  <si>
    <t>*uporabiti za humuziranje brežin in zelenic</t>
  </si>
  <si>
    <t>Široki izkop vezljive zemljine – 3. kategorije – strojno z nakladanjem</t>
  </si>
  <si>
    <t>Široki izkop trde kamnine – 5. kategorije – strojno z odrivom do 50 m</t>
  </si>
  <si>
    <t>*uporabiti za izvedbo nasipov</t>
  </si>
  <si>
    <t>Široki izkop trde kamnine – 5. kategorije z nakladanjem</t>
  </si>
  <si>
    <t>Izkop mehke kamnine – 4. kategorije za temelje, kanalske rove, prepuste, jaške in drenaže, širine do 1,0 m in globine do 1,0 m</t>
  </si>
  <si>
    <t>Izkop mehke kamnine – 4. kategorije za temelje, kanalske rove, prepuste, jaške in drenaže, širine 1,1 do 2,0 m in globine 1,1 do 2,0 m</t>
  </si>
  <si>
    <t>Izkop mehke kamnine – 4. kategorije za temelje, kanalske rove, prepuste, jaške in drenaže, širine 1,1 do 2,0 m in globine 2,1 do 4,0 m</t>
  </si>
  <si>
    <t>Ureditev planuma temeljnih tal trde kamnine – 5. kategorije</t>
  </si>
  <si>
    <t>Vgraditev nasipa iz trde kamnine – 5. kategorije</t>
  </si>
  <si>
    <t>*material iz trase,ki ustreza zahtevam za vgradnjo v nasipe</t>
  </si>
  <si>
    <t>Zasip z vezljivo zemljino – 3. kategorije - strojno</t>
  </si>
  <si>
    <t xml:space="preserve">*izravnava terena v depresijah ob cesti  
</t>
  </si>
  <si>
    <t>Zasip kablov in cevi s peskom</t>
  </si>
  <si>
    <t>*zasip prepustov, jaškov,...</t>
  </si>
  <si>
    <t>Izdelava posteljice iz drobljenih kamnitih zrn v debelini 30 cm</t>
  </si>
  <si>
    <t>*posteljica pločnik</t>
  </si>
  <si>
    <t>Izdelava posteljice iz drobljenih kamnitih zrn v debelini 50 cm</t>
  </si>
  <si>
    <t>Humuziranje zelenice brez valjanja, v debelini do 15 cm - strojno</t>
  </si>
  <si>
    <t>Razprostiranje odvečne vezljive zemljine – 3. kategorije</t>
  </si>
  <si>
    <t>Razprostiranje odvečne mehke/trde kamnine – 4. kategorije</t>
  </si>
  <si>
    <t>Razprostiranje odvečne trde kamnine – 5. kategorije</t>
  </si>
  <si>
    <t>Odlaganje odpadnega asfalta na komunalno deponijo</t>
  </si>
  <si>
    <t>Izdelava nevezane nosilne plasti enakomerno zrnatega drobljenca iz kamnine v debelini do 20 cm</t>
  </si>
  <si>
    <t>Izdelava nosilne plasti bituminizirane zmesi AC 16 base B 50/70 A4 v debelini 6 cm</t>
  </si>
  <si>
    <t>Izdelava nevezane (mehanično stabilizirane) obrabne plasti iz zmesi zrn drobljenca v debelini nad 30 cm</t>
  </si>
  <si>
    <t>Izdelava obrabne in zaporne plasti bituminizirane zmesi AC 8 surf B 70/100 A5 v
debelini 5 cm</t>
  </si>
  <si>
    <t>*pločnik</t>
  </si>
  <si>
    <t>Izdelava obrabne in zaporne plasti bituminizirane zmesi AC 11 surf B 50/70 A4 v debelini 4 cm</t>
  </si>
  <si>
    <t>3.4</t>
  </si>
  <si>
    <t>TLAKOVANJE OBRABNE PLASTI</t>
  </si>
  <si>
    <t>Izdelava podložne plasti za tlakovano obrabno plast iz nevezane zmesi zrn (peska)</t>
  </si>
  <si>
    <t>Izdelava obrobe iz malih tlakovcev iz naravnega kamna velikosti 10 cm/10 cm /10 cm</t>
  </si>
  <si>
    <t>N41</t>
  </si>
  <si>
    <t>Izdelava asfaltne mulde z dvema plastema bitumizirane zmesi, širina 50cm, asfalti enaki kot na vozišču</t>
  </si>
  <si>
    <t>4.2</t>
  </si>
  <si>
    <t>GLOBINSKO ODVODNJAVANJE -DRENAŽE</t>
  </si>
  <si>
    <t>163</t>
  </si>
  <si>
    <t>Izdelava vzdolžne in prečne drenaže, globoke do 1,0 m, na podložni plasti iz cementnega betona, s trdimi plastičnimi cevmi premera 15 cm</t>
  </si>
  <si>
    <t>312</t>
  </si>
  <si>
    <t>Zasip cevne drenaže z zmesjo kamnitih zrn (frakcije 16-32mm), obvito z geosintetikom, z 0,21 do 0,4 m3/m1, po načrtu</t>
  </si>
  <si>
    <t>321</t>
  </si>
  <si>
    <t>Doplačilo za izdelavo vzdolžne in prečne drenaže, globoke 1 do 2 m</t>
  </si>
  <si>
    <t>4.3</t>
  </si>
  <si>
    <t>4.4</t>
  </si>
  <si>
    <t>JAŠKI</t>
  </si>
  <si>
    <t>Izdelava jaška iz polietilena, krožnega prereza s premerom 50 cm, globokega 1,0 do 1,5 m</t>
  </si>
  <si>
    <t>Izdelava jaška iz polietilena, krožnega prereza s premerom 50 cm, globokega 1,5 do 2,0 m</t>
  </si>
  <si>
    <t>335</t>
  </si>
  <si>
    <t>Izdelava jaška iz polietilena, krožnega prereza s premerom 50 cm, globokega nad 2,5 m</t>
  </si>
  <si>
    <t>797</t>
  </si>
  <si>
    <t>Preskus tesnosti jaška premera do 50 cm</t>
  </si>
  <si>
    <t xml:space="preserve">*upoštevana tudi dobava in vgradnja reducirnega elementa                            </t>
  </si>
  <si>
    <t>854</t>
  </si>
  <si>
    <t>Dobava in vgraditev rešetke iz duktilne litine z nosilnostjo 400 kN, s prerezom 400/400 mm</t>
  </si>
  <si>
    <t>859</t>
  </si>
  <si>
    <t>913</t>
  </si>
  <si>
    <t>Dobava in vgraditev pokrova iz ojačenega cementnega betona, krožnega prereza s premerom 50 cm</t>
  </si>
  <si>
    <t>Dobava in vgraditev pokrova iz duktilne litine z nosilnostjo 250 kN, krožnega prereza s premerom 500 mm</t>
  </si>
  <si>
    <t>0002</t>
  </si>
  <si>
    <t>Dobava in vgraditev stebrička za prometni znak iz vroče cinkane jeklene cevi s premerom 64 mm, dolge 1500 mm</t>
  </si>
  <si>
    <t>Dobava in vgraditev stebrička za prometni znak iz vroče cinkane jeklene cevi s premerom 64 mm, dolge 3500 mm</t>
  </si>
  <si>
    <t>Dobava in vgraditev stebrička za prometni znak iz vroče cinkane jeklene cevi s premerom 64 mm, dolge 4000 mm</t>
  </si>
  <si>
    <t>Dobava in pritrditev prometnega znaka, podloga iz aluminijaste pločevine, znak z BELO barvo, znak s svetlobno odbojnimi lastnosti RA2, velikost do 0,10 m2</t>
  </si>
  <si>
    <t>722a</t>
  </si>
  <si>
    <t>Dobava in pritrditev prometnega znaka, podloga iz aluminijaste pločevine, znak z BELO barvo, znak s svetlobno odbojnimi lastnosti RA1, velikost od 0,11 do 0,20 m2</t>
  </si>
  <si>
    <t>724a</t>
  </si>
  <si>
    <t>724b</t>
  </si>
  <si>
    <t xml:space="preserve">PZ št. 1116-2                              </t>
  </si>
  <si>
    <t xml:space="preserve">PZ št. 2434                              </t>
  </si>
  <si>
    <t>Izdelava tankoslojne prečne in ostalih označb na vozišču z enokomponentno belo barvo, vključno 250 g/m2 posipa z drobci / kroglicami stekla, strojno, debelina plasti suhe snovi 250 µm, širina črte 50 cm</t>
  </si>
  <si>
    <t>Doplačilo za ročno izdelavo tankoslojne označbe na vozišču, širina črte 50 cm</t>
  </si>
  <si>
    <t>6.3</t>
  </si>
  <si>
    <t>OPREMA ZA VODENJE PROMETA</t>
  </si>
  <si>
    <t>Dobava in vgraditev lesene varnostne ograje, vključno vse elemente, za nivo zadrževanja N2 in za delovno širino W5</t>
  </si>
  <si>
    <t>0004</t>
  </si>
  <si>
    <t>Dobava in vgraditev opozorilnih taktilnih oznak, po detajlu</t>
  </si>
  <si>
    <t>*prehodi  za pešce</t>
  </si>
  <si>
    <t>N50</t>
  </si>
  <si>
    <t>Geotehnični nadzor</t>
  </si>
  <si>
    <t>Nadzor upravljalca ceste</t>
  </si>
  <si>
    <t>N79</t>
  </si>
  <si>
    <t>Izdelava projektne dokumentacije za projekt izvedenih del - cesta</t>
  </si>
  <si>
    <t>Nadzor ZVKDS</t>
  </si>
  <si>
    <t>N13</t>
  </si>
  <si>
    <t xml:space="preserve">Objekt:   </t>
  </si>
  <si>
    <t>REKONSTRUKCIJA CESTE R3-653                                                                                                                           V ODSEKU 1364 - HRIB-LOŠKI POTOK-TRAVNIK</t>
  </si>
  <si>
    <t>4.1.  PRESTAVITVE IN ZAŠČITA VODOVODA</t>
  </si>
  <si>
    <t>4.1.1. GRADBENA DELA:</t>
  </si>
  <si>
    <t>1.  VOD 1:</t>
  </si>
  <si>
    <t>2.  VOD 2:</t>
  </si>
  <si>
    <t>4.1.3. OSTALE STORITVE:</t>
  </si>
  <si>
    <t>1.  Geodetske storitve:</t>
  </si>
  <si>
    <t>2.  Projektantske storitve:</t>
  </si>
  <si>
    <t>·Upoštevati je potrebno vso veljavno zakonodajo, tehnične specifikacije (izdane s strani Direkcije RS za ceste), splošne tehnične pogoje (izdane s strani skupnosti za ceste 1989 + dopolnitve od 1989 dalje - pripravili DARS, DDC, ZAG).</t>
  </si>
  <si>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</si>
  <si>
    <t>Post.</t>
  </si>
  <si>
    <t>Opis postavke</t>
  </si>
  <si>
    <t>Enota</t>
  </si>
  <si>
    <t>Količina</t>
  </si>
  <si>
    <t>Cena</t>
  </si>
  <si>
    <t>Skupaj</t>
  </si>
  <si>
    <t>4.1.1.</t>
  </si>
  <si>
    <t>GRADBENA DELA:</t>
  </si>
  <si>
    <t>1.0.</t>
  </si>
  <si>
    <t>VOD 1:</t>
  </si>
  <si>
    <t>Geodetska zakoličba projektiranega vodovoda ter varovanje zakoličene osi  in lomnih točk vodovoda.</t>
  </si>
  <si>
    <t>m</t>
  </si>
  <si>
    <t>Identifikacija z označbo obstoječih podzemnih instalacij in komunalnih vodov na celotni izvedbeni trasi (telekomunikacije, elektro vodi, kanalizacija, vodovod) s strani pooblaščenih predstavnikov upravljavcev instalacij.</t>
  </si>
  <si>
    <t>Postavitev gradbenih profilov na vzpostavljeno os trase projektiranega vodovoda ter določitev nivoja za merjenje globine izkopa in polaganja cevovoda.</t>
  </si>
  <si>
    <t>m3</t>
  </si>
  <si>
    <t>Strojni izkop jarka (za hišne priključke), povprečne globine do 1,1 m in širine dna 0,4 m, odkopom bočnih sten pod kotom 75°, z odmetom izkopa  na rob jarka,  ter poravnava dna jarka v projektiranem padcu na točnost ± 3 cm. (po predhodnem odkazu s strani upravljavca vodovoda)</t>
  </si>
  <si>
    <t>• izkop v zemljišču III. ktg.</t>
  </si>
  <si>
    <t>• izkop v zemljišču V. ktg.</t>
  </si>
  <si>
    <t>Strojni izkop jarka (za hišne priključke), povprečne globine do 1,1 m in širine dna 0,4 m, odkopom bočnih sten pod kotom 75°, z nakladanjem izkopa in odvozom na trajno deponijo, ki si jo pridobi izvajalec, vključno z  poravnavo dna jarka v projektiranem padcu na točnost ± 3 cm. (po predhodnem odkazu s strani upravljavca vodovoda)</t>
  </si>
  <si>
    <t>• izkop v zemljišču IV. ktg.</t>
  </si>
  <si>
    <t xml:space="preserve">Strojni izkop jarka (pod spodnjo niveleto cestnega ustroja) globine do 1,0 m in širine dna 0,6 m, odkopom bočnih sten pod kotom 75°, z nakladanjem izkopa in odvozom na trajno deponijo, ki si jo pridobi izvajalec, vključno s poravnavo dna v projektiranem padcu na točnost ± 3 cm. </t>
  </si>
  <si>
    <t>8.</t>
  </si>
  <si>
    <t xml:space="preserve">Strojni izkop jarka globine do 1,4 m in širine dna 0,6 m (izven cestnega projekta), odkopom bočnih sten pod kotom 75°, z nakladanjem izkopa in odvozom na trajno deponijo, ki si jo pridobi izvajalec, vključno s poravnavo dna v projektiranem padcu na točnost ± 3 cm. </t>
  </si>
  <si>
    <t>9.</t>
  </si>
  <si>
    <t xml:space="preserve">Dobava in vgrajevanje posteljice cevovoda  v plasti 10 cm, s peskom – brez ostrih robov, vključno z utrditvijo v projektiranem padcu vodovoda na točnost ± 2 cm. </t>
  </si>
  <si>
    <t>• za cevovode iz PE: pesek gran. do 6 mm</t>
  </si>
  <si>
    <t>• za cevovode iz NL: pesek gran. do 16 mm</t>
  </si>
  <si>
    <t>10.</t>
  </si>
  <si>
    <t>Osnovni obsip in spodbijanje cevovoda v višini 20 cm nad temenom cevi, s peskom - brez ostrih robov, vključno z dobavo peska</t>
  </si>
  <si>
    <t>11.</t>
  </si>
  <si>
    <t xml:space="preserve">Zasip jarka ( na hišnih priključkih)  z materialom od izkopa, po končanih montažnih delih in osnovnem zasipu cevovoda. Kamenje večjega premera od 5 cm ne sme v zasip vodovodnega jarka, le tega je potrebno odpeljati na trajno deponijo, ki si jo mora pridobiti izvajalec. </t>
  </si>
  <si>
    <t>12.</t>
  </si>
  <si>
    <t>13.</t>
  </si>
  <si>
    <t>14.</t>
  </si>
  <si>
    <t>15.</t>
  </si>
  <si>
    <t>Nakladanje in odvoz odvečnega materiala na trajno deponijo, ki si jo pridobi izvajalec</t>
  </si>
  <si>
    <t>16.</t>
  </si>
  <si>
    <t>Postavitev  LŽ cestnih kap s prilagoditvijo končni niveleti terena (dobava kap je zajeta v popisu montažnih del),  z dobavo in vgradnjo AB podložnih plošč 40 x 40 x 8 cm ter obbetoniranje z MB 10 - po detajlu (poprečna poraba betona 0,013m3/kos).</t>
  </si>
  <si>
    <t>17.</t>
  </si>
  <si>
    <t xml:space="preserve">Podbetoniranje/obbetoniranje fazonskih kosov, armatur, hidrantov, odcepov, označevalnih stebričkov, z betonom MB 30, vključno z dobavo in vgradnjo betona ter vsemi spremljajočimi deli (poprečna poraba betona 0,07m3/kos) </t>
  </si>
  <si>
    <t>18.</t>
  </si>
  <si>
    <t>Rušenje asfalta (izven cestnega obsega del), s preedhodnim ravnim rezanjem z rezilko, z nakladanjem ruševin in odvozom na trajno deponijo, ki si jo pridobi izvajalec.</t>
  </si>
  <si>
    <t>• asfalt debeline do 10 cm</t>
  </si>
  <si>
    <t>m2</t>
  </si>
  <si>
    <t>19.</t>
  </si>
  <si>
    <t xml:space="preserve">Priprava podlage in asfaltiranje prekopanih asfaltnih površin - cest (izven cestnega obsega del), v dvoplastni izvedbi: nosilna plast bituminiziranega drobljenca AC 16 BASE B 50/70 A3 v plasti 6 cm; obrabna plast drobirja z bitumenskim mastriksom BB 11 SURF B 50/70 A3 Z2 v plasti 3 cm </t>
  </si>
  <si>
    <t>20.</t>
  </si>
  <si>
    <t>m1</t>
  </si>
  <si>
    <t>21.</t>
  </si>
  <si>
    <t>Šifra</t>
  </si>
  <si>
    <t>Enota mere</t>
  </si>
  <si>
    <t>2.0.</t>
  </si>
  <si>
    <t>VOD 2:</t>
  </si>
  <si>
    <t>kpl</t>
  </si>
  <si>
    <t>4.1.3.</t>
  </si>
  <si>
    <t>OSTALE STORITVE:</t>
  </si>
  <si>
    <t>Geodetske  storitve:</t>
  </si>
  <si>
    <t>Terenska geodetska zakoličba projektiranega  cevovoda izvedena po pooblaščenem geodetu.</t>
  </si>
  <si>
    <t>Geodetski posnetek zgrajenega voda z vsemi atributi za direktni vnos v GIS, izdelanega po predpisih geodetske stroke in navodilih upravljalca.</t>
  </si>
  <si>
    <t>Projektantske storitve:</t>
  </si>
  <si>
    <t xml:space="preserve">Izdelava načrta izvedenih del - PID, v skladu z Gradbenim zakonom, Pravilnikom o podrobnejši vsebini projektne dokumentacije in navodilih upravljalca vodovoda - v 3 (treh) izvodih.      </t>
  </si>
  <si>
    <t>Izvajanje projektantskega nadzora v času izvajanja del, vključno z vsemi spremljajočimi stroški.</t>
  </si>
  <si>
    <t>Obnovitev in zavarovanje zakoličene trase komunalnih vodov-meteorne                                     kanalizacije v gričevnatem terenu v vsem po zakoličenem elaboratu</t>
  </si>
  <si>
    <t>Izkop mehke kamnine – 4. kategorije za temelje, kanalske rove, prepuste, jaške in drenaže, lovilce olja, širine 1,1 do 2,0 m in globine 1,1 do 2,0 m, ocena 60% izkopa</t>
  </si>
  <si>
    <t xml:space="preserve">Izkop trde kamnine – 5. kategorije za temelje, kanalske rove, prepuste, jaške, lovilce olja in drenaže, širine 1,1 do 2,0 m in globine 1,1 do 2,0 m ocena 40% izkopa
</t>
  </si>
  <si>
    <t>Izkop mehke kamnine – 4. kategorije za gradbene jame za objekte, ponikalno polje, globine 1,1 do 2,0 m, ocena 60% izkopa</t>
  </si>
  <si>
    <t xml:space="preserve">Izkop trde kamnine – 5. kategorije za gradbene jame za objekte, ponikalno polje globine 1,1 do 2,0 m, ocena 40% izkopa
</t>
  </si>
  <si>
    <t>Izkop mehke kamnine – 4. kategorije za gradbene jame za objekte, ponikalno polje, globine 2,1 do 4,0 m, ocena 60% izkopa</t>
  </si>
  <si>
    <t xml:space="preserve">Izkop trde kamnine – 5. kategorije za gradbene jame za objekte, ponikalno polje globine 2,1 do 4,0 m, ocena 40% izkopa
</t>
  </si>
  <si>
    <t xml:space="preserve">Ureditev planuma temeljnih tal mehke kamnine – 4. kategorije, Planiranje dna kanala kanalizacije s točnostjo +- 3 cm v projektiranem vzdolžnem padcu ter ročnim izkopom povprečno 0,005 m3/m
</t>
  </si>
  <si>
    <t xml:space="preserve">Ureditev planuma temeljnih tal mehke kamnine – 4. kategorije, Planiranje dna kanala ponikalnih polj s točnostjo +- 3 cm v projektiranem vzdolžnem padcu ter ročnim izkopom povprečno 0,005 m3/m
</t>
  </si>
  <si>
    <t>ZASIPI, POSTELJICA</t>
  </si>
  <si>
    <t xml:space="preserve">Izdelava nasipa iz zrnate kamnine – 3. kategorije z dobavo iz kamnoloma,  zasip kanalizacije do posteljice voziščne konstrukcije s tamponom II
</t>
  </si>
  <si>
    <t xml:space="preserve">Izdelava posteljice iz drobljenih kamnitih zrn v debelini 15 cm, peščena podlaga kanalizacije v projektiranem padcu z utrjevanjem 
</t>
  </si>
  <si>
    <t xml:space="preserve">Izdelava posteljice iz drobljenih kamnitih zrn v debelini 15 cm, peščena podlaga ponikalnih polj v projektiranem padcu z utrjevanjem 
</t>
  </si>
  <si>
    <t>PREVOZI, RAZPROSTIRANJE</t>
  </si>
  <si>
    <t>GLOBINSKO ODVODNJAVANJE - KANALIZACIJA</t>
  </si>
  <si>
    <t>Izdelava kanalizacije iz cevi iz polivinilklorida, vključno s podložno plastjo iz zmesi kamnitih zrn, premera 20 cm, v globini do 1,0 m, priključki</t>
  </si>
  <si>
    <t>Izdelava kanalizacije iz cevi iz polivinilklorida, vključno s podložno plastjo iz zmesi kamnitih zrn, premera 20 cm, v globini do 1,0 m, meteorna kanalizacija</t>
  </si>
  <si>
    <t>Izdelava kanalizacije iz cevi iz polivinilklorida, vključno s podložno plastjo iz zmesi kamnitih zrn, premera 25 cm, v globini do 1,0 m, meteorna kanalizacija</t>
  </si>
  <si>
    <t xml:space="preserve">Doplačilo za izdelavo kanalizacije v globini 1,1 do 2 m s cevmi premera do 30 cm </t>
  </si>
  <si>
    <t>Obbetoniranje cevi za kanalizacijo s cementnim betonom C 16/20, po detajlu iz načrta, premera 20 cm</t>
  </si>
  <si>
    <t>Preskus tesnosti cevi premera 21 do 50 cm</t>
  </si>
  <si>
    <t xml:space="preserve">JAŠKI </t>
  </si>
  <si>
    <t xml:space="preserve">Izdelava povoznega jaška iz cementnega betona, krožnega prereza s premerom 80 cm, globokega 1,0 do 1,5 m </t>
  </si>
  <si>
    <t>Izdelava povozneg jaška iz cementnega betona, krožnega prereza s premerom 80 cm, globokega 1,5 do 2,0 m</t>
  </si>
  <si>
    <t>Izdelava povoznega jaška iz cementnega betona, krožnega prereza s premerom 100 cm, globokega 2,0 do 2,5 m</t>
  </si>
  <si>
    <t>Preskus tesnosti jaška premera nad 80 cm</t>
  </si>
  <si>
    <t>897-2</t>
  </si>
  <si>
    <t>Izdelava (dobava in vgradnja) lovilnika bencina in olj iz cementnega betona, po detajlu iz načrta, za pretok 60 l/s z by-pass-om</t>
  </si>
  <si>
    <t xml:space="preserve">Dobava in vgraditev pokrova iz duktilne litine z nosilnostjo 400 kN, krožnega prereza s premerom 600 mm </t>
  </si>
  <si>
    <t xml:space="preserve">Dobava in vgraditev fleksibilne plošče na povozne jaške meteorne kanalizacije v vozišču regionalne ceste. </t>
  </si>
  <si>
    <t xml:space="preserve">Izdelava slepih priključkov na meteorno kanalizacijo iz PVC UK fazonskih kosov (kolena in T komadi), obodne togosti SN8 na pripravljeno podlago s spajanjem z vsemi potrebnimi materialom (oglavek z utorom, gum. tesnilo), čiščenjem površine cevi, rezanjem in vsemi pom. deli, materiali in prenosi </t>
  </si>
  <si>
    <t>PONIKALNA POLJA</t>
  </si>
  <si>
    <t xml:space="preserve">Izdelava priključkov na ponikovalnice
z zatesnitvijo stikov  med stenami ponikovalnice in priključnimi cevmi
s tesnilnimi masami ali gumijasto manšeto z dobavo materiala, prenosi
in pomožnimi deli </t>
  </si>
  <si>
    <t>Dobava in polaganje kanal. PVC UK cevi (obodne togosti SN8) na pripravljeno podlago s spajanjem z vsemi potrebnimi fazonskimi kosi,(oglavek z utorom, gum. tesnilo), čiščenjem površine cevi, rezanjem in vsemi pom. deli in materiali in deli</t>
  </si>
  <si>
    <t>"- PVC DN 200 meteorna kanalizacija</t>
  </si>
  <si>
    <t xml:space="preserve">- PVC kolena, T kosi DN 200 </t>
  </si>
  <si>
    <t>Dobava in vgradnja drenažnega kamnitega materiala granulacije 20 - 40 mm  (vzorec potrjen s strani geomehanika) za zasip drenažnih komor (po detajlu ponikovalnic). Obračun v zbitem stanju, skupaj s sprotno komprimacijo v plasteh, nakladanjem na prevozno sredstvo in zvračanjem.</t>
  </si>
  <si>
    <t>Izvedba zračnika na posamezni ponikalnici iz PVC cevi in zaščitne LTŽ rešetke na vrhu. Skupaj z vsemi pomožnimi deli in prenosi do mesta vgraditve.</t>
  </si>
  <si>
    <t xml:space="preserve">Izvedba nalivalnega preizkusa na mestu gradnje ponikalnivc in ponikalnih polj z izdelavo poročila. </t>
  </si>
  <si>
    <t>Preskusi, nadzor in tehnična dokumentacija</t>
  </si>
  <si>
    <t>Geotehnični nadzor ……………..</t>
  </si>
  <si>
    <t>Nadzor upravljalcev komunalnih vodov</t>
  </si>
  <si>
    <t>Izdelava projektne dokumentacije za projekt izvedenih del</t>
  </si>
  <si>
    <t xml:space="preserve">      </t>
  </si>
  <si>
    <t>2/1 - Načrt podpornih in opornih konstrukcij</t>
  </si>
  <si>
    <r>
      <t>·</t>
    </r>
    <r>
      <rPr>
        <sz val="11"/>
        <color theme="1"/>
        <rFont val="Calibri"/>
        <family val="2"/>
        <charset val="238"/>
        <scheme val="minor"/>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</si>
  <si>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dodatek na zakoličbo cestenega profila zaradi zakoličevanja zidov</t>
  </si>
  <si>
    <t>OPORNI ZIDOVI</t>
  </si>
  <si>
    <t>- oporni zid 1</t>
  </si>
  <si>
    <t>- oporni zid 2</t>
  </si>
  <si>
    <t>PODPORNI ZIDOVI</t>
  </si>
  <si>
    <t>- podporni zid 1</t>
  </si>
  <si>
    <t>ODSTRANITVE</t>
  </si>
  <si>
    <t>Odstranitev grmovja in dreves z debli premera do 10 cm ter vej na redko porasli površini - ročno</t>
  </si>
  <si>
    <t>ocena 1/3 celotnega dela glede odstranjevanja grmovja in dreves</t>
  </si>
  <si>
    <t>Odstranitev grmovja in dreves z debli premera do 10 cm ter vej na redko porasli površini - strojno</t>
  </si>
  <si>
    <t>ocena 2/3 celotnega dela glede odstranjevanja grmovja in dreves</t>
  </si>
  <si>
    <t>Porušitev in odstranitev zidu iz kamna v suhi malti</t>
  </si>
  <si>
    <t xml:space="preserve">Površinski izkop plodne zemljine - 1. kategorije - strojno z nakladanjem </t>
  </si>
  <si>
    <t xml:space="preserve">Široki izkop vezljive zemljine - 3. kategorije - ročno </t>
  </si>
  <si>
    <t>ocena 5% vsega širokega izkopa</t>
  </si>
  <si>
    <t>Široki izkop vezljive zemljine - 3. kategorije - strojno z nakladanjem</t>
  </si>
  <si>
    <t>ocena 20% vsega širokega izkopa</t>
  </si>
  <si>
    <t>ocena 75% vsega širokega izkopa</t>
  </si>
  <si>
    <t>NASIPI IN BREŽINE</t>
  </si>
  <si>
    <t>Izdelava blazine pod temeljem objekta iz prodca v debelini do 30 cm</t>
  </si>
  <si>
    <t>ali drobljenec; 
'Po potrebi in skladno z navodili geomehanskega nadzora.</t>
  </si>
  <si>
    <t>Zasip z zrnato kamnino - 3. kategorije z dobavo iz gramoznice</t>
  </si>
  <si>
    <t>utrjevanje po plasteh</t>
  </si>
  <si>
    <t>Humuziranje zelenice brez valjanja, v debelini do 15cm - strojno</t>
  </si>
  <si>
    <t>v območju posega zaradi zidov</t>
  </si>
  <si>
    <t>Zaščita brežine s kamnito zložbo, izvedeno s cementnim betonom</t>
  </si>
  <si>
    <t xml:space="preserve">po tehničnem opisu - načrt 2/1;
Dobava in vgrajevanje kamnitega  lomljenca, premera 0,3-0,7m. Zložba se izvede  z betonskim vezivom C25/30, razmerje kamen:beton = 70:30 do 60:40;
Vključena tudi plast betona v zaledju, kjer se vgradi  armaturo - glej prikaze načrta 2/1 (strošek armature pa tukaj ni vštet). </t>
  </si>
  <si>
    <t>ODVOZI IN ODLAGANJA</t>
  </si>
  <si>
    <t>Prevoz materiala na razdaljo nad 15 do 20km</t>
  </si>
  <si>
    <t>Odlaganje odpadne zmesi zemljine in kamenine</t>
  </si>
  <si>
    <t>ob predpostavki, da je del možno uporabiti za ponovni zasip</t>
  </si>
  <si>
    <t>Izdelava koritnice iz cementnega betona  C25/30, debeline 10 cm, na podložni plasti iz zmesi zrn drobljenca, debeli 15 cm, s cementnobetonskim robnikom, široke 50 cm</t>
  </si>
  <si>
    <t>Izdelava vzdolžne in prečne drenaže, globoke do 1,0 m, na planumu izkopa, z gibljivimi PE cevmi premera 10cm</t>
  </si>
  <si>
    <t>Izdelava drenaže na dnu podporne/oporne konstrukcije.
Zajet tudi cev za priklop na drenažo v cesti.</t>
  </si>
  <si>
    <t xml:space="preserve">Zasip cevne drenaže z zmesjo kamnitih zrn, obvito z geosintetikom, z 1,51 do 2,5 m3/m1 </t>
  </si>
  <si>
    <t>Izdelava izcednice (barbakane) iz trde PE cevi, premera 10 cm, dolžine nad 100 cm</t>
  </si>
  <si>
    <t>TESARSKA DELA</t>
  </si>
  <si>
    <t>V ceni vseh opažev je zajeta izdelava, mazanje, razopaženje, čiščenje opaža in vsa potrebna pomožna dela in transporti.</t>
  </si>
  <si>
    <t>Izdelava nepremičnega odra višine do 4 m.</t>
  </si>
  <si>
    <t>za izdelavo zidov in zaključnih vencev kamnitih zložb.</t>
  </si>
  <si>
    <t>Izdelava nepremičnega odra, visokega 4,1 do 8 m</t>
  </si>
  <si>
    <t>Izdelava podprtega opaža za ravne temelje.</t>
  </si>
  <si>
    <t>Do 50cm višine.</t>
  </si>
  <si>
    <t>Izdelava dvostranskega vezanega opaža za raven zid, visok 2,1 do 4 m</t>
  </si>
  <si>
    <t>Skupaj z opaži bočnih zaključkov
in zaključkov dilatacij po predpisanih dolžinah.
Trikotne letve na vidnih robovih.</t>
  </si>
  <si>
    <t>Izdelava dvostranskega vezanega opaža za raven zid, visok 4,1 do 6 m</t>
  </si>
  <si>
    <t>Izdelava obešenega opaža robnega venca na premostitvenem, opornem in podpornem objektu</t>
  </si>
  <si>
    <t>Višine do 50cm;
Ravni, neoblikovan zaključni zgornji venec oporne kamnite zložbe ter venec nad AB zidovi;
Skupaj z opaži bočnih zaključkov
in zaključkov dilatacij po predpisanih dolžinah;
Trikotne letve na vidnih robovih</t>
  </si>
  <si>
    <t>DELA Z JEKLOM ZA OJAČITEV</t>
  </si>
  <si>
    <t>Dobava in postavitev rebrastih žic iz visokovrednega naravno trdega jekla B500B s premerom do 12 mm, za srednje zahtevno ojačitev</t>
  </si>
  <si>
    <t>kg</t>
  </si>
  <si>
    <t>Dobava in postavitev rebrastih palic iz visokovrednega naravno trdega jekla B500B s premerom 14 mm in večjim, za srednje zahtevno ojačitev</t>
  </si>
  <si>
    <t>***</t>
  </si>
  <si>
    <t>Dobava in postavitev mreže iz vlečene jeklene žice B500A, tipa "196" do "785".</t>
  </si>
  <si>
    <t>DELA S CEMENTNIM BETONOM</t>
  </si>
  <si>
    <t>Za vse betone je potrebno pred izvedbo del izdelati projekt betona, ki ga pregleda in potrdi projektant in nadzor. Projekt definira betonsko mešanico, potrebne dodatke, način transporta in vgrajevanja betona, nego betona.</t>
  </si>
  <si>
    <t>Sestavi betona se definirajo tako, da se zagotovi kvaliteta betona (nosilnost, vgradljivost, preprečitev pojava razpok zaradi reoloških pojavov, dodatne zahtevane karakteristike,…) glede na naravo posameznih elementov.</t>
  </si>
  <si>
    <t>V projektu betona se predvidijo s predpisi potrebne preiskave in kontrole (načini, število, mesto in čas preiskave, izvajalec preiskave), ki jih predpisujejo veljavni standardi.</t>
  </si>
  <si>
    <t>V postavkah so zajeti vsi distančniki, podpore armatur, vezava armature, vse kar je potrebno za postavitev in zagotavljanje položaja armture med betoniranjem in za zagotovitev ustreznih zaščitnih plasti betona.</t>
  </si>
  <si>
    <t>V postavkah je zajeta izdelava vsa potrebna tehnološka dokumentacija pred izvedbo in vsa dokazilna dokumentacija, atesti, rezultati preiskav, preikzusov, meritev za vgrajene materiale, za vgradnjo 
in za dokaz kvalitete</t>
  </si>
  <si>
    <t>vgrajenih materialov, opravljenih del, in izvedenih konstrukcijskih elementov, ki jih zahteva veljavna zakonodaja.</t>
  </si>
  <si>
    <t>Dobava in vgraditev cementnega betona C12/15 v prerez do 0,15 m3/m2-m1</t>
  </si>
  <si>
    <t>podložni beton</t>
  </si>
  <si>
    <t>Dobava in vgraditev cementnega betona C25/30 v prerez 0,31 do 0,50 m3/m2-m1</t>
  </si>
  <si>
    <t>betoni, ki so vkopani in ki so manj izpostavljeni</t>
  </si>
  <si>
    <t>peta zidu</t>
  </si>
  <si>
    <t>Dobava in vgraditev cementnega betona C35/45 v prerez 0,16 do 0,30 m3/m2-m1</t>
  </si>
  <si>
    <t>betoni, podvrženi težkim zunanjim vplivom (mraz, sol, talilna sredstva, izmenična vlaga, …)</t>
  </si>
  <si>
    <t>stena zidu, z vencem na vrhu</t>
  </si>
  <si>
    <t>Dobava in vgraditev cementnega betona C35/45 v prerez 0,31 do 0,50 m3/m2-m1</t>
  </si>
  <si>
    <t>krona zložbe</t>
  </si>
  <si>
    <t>Doplačilo za zagotovitev kvalitete cementnega betona C 25/30 za stopnjo izpostavljenosti XC2</t>
  </si>
  <si>
    <t>pete zidov</t>
  </si>
  <si>
    <t>Doplačilo za zagotovitev kvalitete cementnega betona C 30/37 za stopnjo izpostavljenosti XC4</t>
  </si>
  <si>
    <t>venci, stene, stopnice</t>
  </si>
  <si>
    <t>Doplačilo za zagotovitev kvalitete cementnega betona C 35/45 za stopnjo  izpostavljenosti XD3</t>
  </si>
  <si>
    <t>Doplačilo za zagotovitev kvalitete cementnega betona C 30/37 za stopnjo izpostavljenosti XF4</t>
  </si>
  <si>
    <t>Doplačilo za zagotovitev kvalitete cementnega betona C 25/30 za stopnjo izpostavljenosti PV-I</t>
  </si>
  <si>
    <t>Doplačilo za zagotovitev kvalitete cementnega betona C 30/37 za stopnjo izpostavljenosti PV-III</t>
  </si>
  <si>
    <t>KAMNOSEŠKA DELA</t>
  </si>
  <si>
    <t>Oblaganje z lomljencem iz silikatnih kamnin, vezanim s cementno malto, v debelini do 10 cm.</t>
  </si>
  <si>
    <t>Za potrebe vizualne podobe skladno z ZVKDS; kamnita obloga po prikazih iz načrta 2/1</t>
  </si>
  <si>
    <t>KLJUČAVNIČARSKA DELA IN DELA V JEKLU</t>
  </si>
  <si>
    <t>Dobava in vgraditev vijakov, odpornih proti koroziji, za sidranje…, po detajlu iz načrta</t>
  </si>
  <si>
    <t>sidranje stebričkov ograj</t>
  </si>
  <si>
    <t>OPREMA CEST</t>
  </si>
  <si>
    <t>Dobava in vgraditev jeklene varnostne ograje, vključno vse elemente, za nivo zadrževanja N2 in za delovno širino W5</t>
  </si>
  <si>
    <t xml:space="preserve">po prikazih v načrtu 2/1 oziroma tehničnem opisu ter vodilnem načrtu; </t>
  </si>
  <si>
    <t>po priporočeni postavki IZS</t>
  </si>
  <si>
    <t>del, ki se nanaša na načrt 2/1; ob predpostavki, da ni bistvenih sprememb</t>
  </si>
  <si>
    <t>Rekonstrukcija regionalne ceste R3-653                                              v naseljih Hrib-Loški Potok in Travnik</t>
  </si>
  <si>
    <r>
      <rPr>
        <sz val="10"/>
        <rFont val="Symbol"/>
        <family val="1"/>
        <charset val="2"/>
      </rPr>
      <t>·</t>
    </r>
    <r>
      <rPr>
        <sz val="11"/>
        <color theme="1"/>
        <rFont val="Calibri"/>
        <family val="2"/>
        <charset val="238"/>
        <scheme val="minor"/>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</si>
  <si>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Zasip z zrnato kamnino - 3. kategorije - strojno</t>
  </si>
  <si>
    <t>2/6 - Načrt prestavitve kapelice v km 1+650</t>
  </si>
  <si>
    <t>Postavitev in zavarovanje profilov za zakoličbo objekta s površino do 50 m2</t>
  </si>
  <si>
    <t>nova lokacija kapelice</t>
  </si>
  <si>
    <t>Prestavitev kapelice skladno z načrtom 2/6 po metodi izkušenega izvajalca prestavitve takih objektov (predlog postopka v načrtu)</t>
  </si>
  <si>
    <t>Široki izkop vezljive zemljine - 5. kategorije - strojno z nakladanjem</t>
  </si>
  <si>
    <t>Humuziranje zelenice z valjanjem, v debelini nad 15 cm - strojno</t>
  </si>
  <si>
    <t>Izdelava vzdolžne in prečne drenaže, globoke do 1,0 m, na planumu izkopa, z gibljivimi plastičnimi cevmi premera 15 cm</t>
  </si>
  <si>
    <t>dreniranje po obodu kapelice</t>
  </si>
  <si>
    <t>Izdelava izpusta drenaže, po načrtu, ne glede na globino ali oviranje z opažem, premera 15 cm</t>
  </si>
  <si>
    <t>Izdelava jaška iz cementnega betona, krožnega prereza s premerom 100 cm, globokega do 1,0 m</t>
  </si>
  <si>
    <t>Dobava in vgraditev pokrova iz ojačenega cementnega betona, krožnega prereza s premerom 100 cm</t>
  </si>
  <si>
    <t>nova plošča za postavitev kapelice</t>
  </si>
  <si>
    <t>Dobava in postavitev mreže iz vlečene jeklene žice B500A, s premerom &gt; od 4 in &lt; od 12 mm, masa nad 6 kg/m2</t>
  </si>
  <si>
    <t>- začasno podbetoniranje pri prestavitvi</t>
  </si>
  <si>
    <t>- nov podstavek na lokaciji (temeljna plošča)</t>
  </si>
  <si>
    <t>KLJUČAVNIČARSKA DELA</t>
  </si>
  <si>
    <t>Dobava in vgraditev jeklene nosilne konstrukcije v varjeni izvedbi iz konstrukcijskega jekla S 235</t>
  </si>
  <si>
    <t>za potrebe dviga, po predlogu iz načrta 2/6</t>
  </si>
  <si>
    <t>Sanacija z zaključnimi deli - po predračunu na podlagi zatečenega stanja (sanacija tlakov, sanacijo zidov, sanacija fasade, sanacija strehe, čiščenje ... ocena)</t>
  </si>
  <si>
    <t>2.6</t>
  </si>
  <si>
    <t>Glej predračun meteorne kanalizacije!</t>
  </si>
  <si>
    <t>glej predračun meteorne kanalizacije!</t>
  </si>
  <si>
    <t>1.3.1</t>
  </si>
  <si>
    <t>Omejitve prometa</t>
  </si>
  <si>
    <t>Izdelava elaborata za ureditev prometa v času gradnje in pridobitev dovoljenja za zaporo</t>
  </si>
  <si>
    <t>1. ZASADITEV</t>
  </si>
  <si>
    <t>2.  TUJE STORITVE</t>
  </si>
  <si>
    <t>ZASADITEV</t>
  </si>
  <si>
    <r>
      <t>*</t>
    </r>
    <r>
      <rPr>
        <u/>
        <sz val="10"/>
        <rFont val="Arial"/>
        <family val="2"/>
        <charset val="238"/>
      </rPr>
      <t>Splošne opombe:</t>
    </r>
    <r>
      <rPr>
        <sz val="10"/>
        <rFont val="Arial"/>
        <family val="2"/>
        <charset val="238"/>
      </rPr>
      <t xml:space="preserve">
  Saditvena in setvena dela se izvajajo skladno s standardi:
- SIST DIN 18916 - Rastline in saditvena dela
- SIST DIN 18917 - Trate in setvena dela
- SIST DIN 18915 - Zemeljska dela</t>
    </r>
  </si>
  <si>
    <t>SADIKE</t>
  </si>
  <si>
    <t>I.a</t>
  </si>
  <si>
    <t>Drevje</t>
  </si>
  <si>
    <t>I.a.1</t>
  </si>
  <si>
    <t xml:space="preserve">Acer campestre:                                                      </t>
  </si>
  <si>
    <t>_poljski javor</t>
  </si>
  <si>
    <t>_3x presajen, s koreninsko grudo, obseg                debla 14-16 cm</t>
  </si>
  <si>
    <t>I.a.2</t>
  </si>
  <si>
    <t xml:space="preserve">Tilia cordata:                                                      </t>
  </si>
  <si>
    <t>_malolistna lipa</t>
  </si>
  <si>
    <t>_3x presajena, s koreninsko grudo, obseg debla 14-16 cm</t>
  </si>
  <si>
    <t>_2x presajen, v kontejnerju, višina 80-100 cm</t>
  </si>
  <si>
    <t>I.b.2</t>
  </si>
  <si>
    <t xml:space="preserve">Cornus sanguinea:                                                      </t>
  </si>
  <si>
    <t>_rdeči dren</t>
  </si>
  <si>
    <t>I.b.3</t>
  </si>
  <si>
    <t xml:space="preserve">Corylus avellana:                                                    </t>
  </si>
  <si>
    <t>_leska</t>
  </si>
  <si>
    <t>_3x presajena, v kontejnerju, viš. 100-125 cm</t>
  </si>
  <si>
    <t>I.b.5</t>
  </si>
  <si>
    <t xml:space="preserve">Potentilla 'Abbotswood':                                                  </t>
  </si>
  <si>
    <t>_petoprstnik</t>
  </si>
  <si>
    <t>_2x presajen, v loncu, višina 30-40 cm</t>
  </si>
  <si>
    <t>I.b.11</t>
  </si>
  <si>
    <t>Syringa vulgaris:</t>
  </si>
  <si>
    <t>_španski bezeg</t>
  </si>
  <si>
    <t>_3x presajen, s koren.grudo, viš. 100-125 cm</t>
  </si>
  <si>
    <t>I.b.12</t>
  </si>
  <si>
    <t>Viburnum lantana:</t>
  </si>
  <si>
    <t>_dobrovita</t>
  </si>
  <si>
    <t>_2x presajena, v kontejnerju, viš. 80-100 cm</t>
  </si>
  <si>
    <t>I.d</t>
  </si>
  <si>
    <t>Vzpenjavke</t>
  </si>
  <si>
    <t>I.d.1</t>
  </si>
  <si>
    <t>Hedera helix:</t>
  </si>
  <si>
    <t>I.d.2</t>
  </si>
  <si>
    <t>Parthenocissus tricuspidata:</t>
  </si>
  <si>
    <t>_divja trta</t>
  </si>
  <si>
    <t>_bršljan</t>
  </si>
  <si>
    <t xml:space="preserve">_v loncu, min. 3 odganjke, viš. 30-40 cm
</t>
  </si>
  <si>
    <t>_v loncu, viš. 40-60 cm</t>
  </si>
  <si>
    <t>MATERIAL ZA SETEV IN SADITEV</t>
  </si>
  <si>
    <t>II.</t>
  </si>
  <si>
    <t>I.</t>
  </si>
  <si>
    <t>II.1</t>
  </si>
  <si>
    <r>
      <t>m</t>
    </r>
    <r>
      <rPr>
        <sz val="10"/>
        <rFont val="Calibri"/>
        <family val="2"/>
        <charset val="238"/>
      </rPr>
      <t>³</t>
    </r>
  </si>
  <si>
    <t>II.2</t>
  </si>
  <si>
    <t>II.3</t>
  </si>
  <si>
    <t>II.4</t>
  </si>
  <si>
    <t>Gnojilni substrat (tip Humko Royal garden) 200 l na sadiko drevja;
nabava, prevoz, vgraditev</t>
  </si>
  <si>
    <t>l</t>
  </si>
  <si>
    <t>II.5</t>
  </si>
  <si>
    <t>Gnojilni substrat (tip Humko Royal garden) 1 l na sadiko grmovnice;
nabava, prevoz, vgraditev</t>
  </si>
  <si>
    <t>II.6</t>
  </si>
  <si>
    <t>Gnojilni substrat (tip Humko Royal garden) 0,5 l na sadiko grmovnice za živo mejo;
nabava, prevoz, vgraditev</t>
  </si>
  <si>
    <t>II.7</t>
  </si>
  <si>
    <r>
      <t xml:space="preserve">Oporni koli za zaščito drevesnih sadik:
- 3 impregnirani koli na sadiko, </t>
    </r>
    <r>
      <rPr>
        <sz val="10"/>
        <rFont val="Calibri"/>
        <family val="2"/>
        <charset val="238"/>
      </rPr>
      <t>Ø</t>
    </r>
    <r>
      <rPr>
        <sz val="10.6"/>
        <rFont val="Arial CE"/>
        <charset val="238"/>
      </rPr>
      <t xml:space="preserve"> </t>
    </r>
    <r>
      <rPr>
        <sz val="10"/>
        <rFont val="Arial CE"/>
        <charset val="238"/>
      </rPr>
      <t>6-8 cm,  h=300 cm,
- 3 impregnirane letve na sadiko; 2.5x8x100 cm,
- trak za privezovanje; UV stabilen, obstojen 2 leti, širine 3 cm, poraba 3 m na sadiko</t>
    </r>
  </si>
  <si>
    <t>Oporne palice za oporo vzpenjavkam, Ø1.5 cm, h=1.2 m, z vrvico za privezovanje (poraba 1m na sadiko)</t>
  </si>
  <si>
    <t>II.8</t>
  </si>
  <si>
    <t>II.9</t>
  </si>
  <si>
    <t>Zaščitna ograja za zaščito obstoječih dreves (v P33), h=2.0 m (ocena), s postavitvijo</t>
  </si>
  <si>
    <t>III.</t>
  </si>
  <si>
    <t>SETVENA IN SADITVENA DELA</t>
  </si>
  <si>
    <t>III.1</t>
  </si>
  <si>
    <t>Saditev drevja - izkop jame 80x80x80 cm, sajenje, zasipavanje s humozno zemljo, dodatek gnojilnega substrata, 3 koli s povezovalnimi letvami za oporo, privezovanje, po sajenju zalivanje</t>
  </si>
  <si>
    <t>Saditev grmovnic - izkop jame 30x30x30 cm, sajenje grmovnic, zasipavanje s humozno zemljo, planiranje, po sajenju zalivanje</t>
  </si>
  <si>
    <t>III.2</t>
  </si>
  <si>
    <t>III.4</t>
  </si>
  <si>
    <t>Saditev vzpenjavk, saditev pod motiko, zasipavanje, namestitev oporne palice, privezovanje sadike z vrvico, po sajenju zalivanje</t>
  </si>
  <si>
    <t>SKUPAJ - sadike</t>
  </si>
  <si>
    <t>SKUPAJ - material za setev in saditev</t>
  </si>
  <si>
    <t>SKUPAJ - setvena in saditvena dela</t>
  </si>
  <si>
    <t>SKUPAJ ZASADITEV</t>
  </si>
  <si>
    <t>Obvezni projektantski nadzor pri izvedbi zasaditve - ocena</t>
  </si>
  <si>
    <t>ure</t>
  </si>
  <si>
    <t>Izdelava PID-a</t>
  </si>
  <si>
    <t>SKUPAJ TUJE STORITVE</t>
  </si>
  <si>
    <t>Rekonstrukcija regionalne ceste R3-653                        v naseljih Hrib-Loški Potok in Travnik</t>
  </si>
  <si>
    <t>*vključno s postavitvijo JVO ali BVO     PO POTREBI</t>
  </si>
  <si>
    <t>N70</t>
  </si>
  <si>
    <t>*tampon pločnik TD 32</t>
  </si>
  <si>
    <t>*tampon vozišče TD 32</t>
  </si>
  <si>
    <t>*granitne kocke</t>
  </si>
  <si>
    <t>Dobava in vgraditev dvignjenega robnika iz naravnega kamna s prerezom 15/25 cm</t>
  </si>
  <si>
    <t>Dobava in vgraditev pogreznjenega robnika iz naravnega kamna s prerezom 15/25 cm</t>
  </si>
  <si>
    <t>Dobava in vgraditev vtočnega robnika s prerezom 15/25 cm iz naravnega kamna</t>
  </si>
  <si>
    <t>EM</t>
  </si>
  <si>
    <t>KOL</t>
  </si>
  <si>
    <t>CENA DELA</t>
  </si>
  <si>
    <t>CENA MAT.</t>
  </si>
  <si>
    <t>CENA / EM</t>
  </si>
  <si>
    <t>VREDNOST</t>
  </si>
  <si>
    <r>
      <t>Dobava in polaganje kabla NA2XY-J 5x16mm</t>
    </r>
    <r>
      <rPr>
        <sz val="10"/>
        <rFont val="Calibri"/>
        <family val="2"/>
        <charset val="238"/>
      </rPr>
      <t>²</t>
    </r>
    <r>
      <rPr>
        <sz val="10"/>
        <rFont val="Arial"/>
        <family val="2"/>
      </rPr>
      <t xml:space="preserve"> v cev</t>
    </r>
  </si>
  <si>
    <r>
      <t>Dobava in montaža kabla NYM-J 5x1,5mm</t>
    </r>
    <r>
      <rPr>
        <sz val="10"/>
        <rFont val="Calibri"/>
        <family val="2"/>
        <charset val="238"/>
      </rPr>
      <t>²</t>
    </r>
    <r>
      <rPr>
        <sz val="10"/>
        <rFont val="Arial"/>
        <family val="2"/>
      </rPr>
      <t xml:space="preserve"> od razdelilca v kandelabru do svetilke</t>
    </r>
  </si>
  <si>
    <t>Dobava in polaganje opozorilnega traku</t>
  </si>
  <si>
    <t>Dobava in polaganje vročecinkanega valjanca FeZn 25x4mm.</t>
  </si>
  <si>
    <t>Dobava križnih sponk in izdelava križnih stikov z bitumiziranjem spoja</t>
  </si>
  <si>
    <t>Izdelava priklopov ozemljitve na pripravljeno uho kandelabra preko ozemljitvenega vijaka in izvedba zaščite stika stebra z betonskim  temeljem</t>
  </si>
  <si>
    <t>Izdelava priklopov ozemljitve na predvideno kovinsko ograjo objektov in izvedba zaščite stika (izvedba galvanske povezave med stebri in kovinsko ograjo na objektu)</t>
  </si>
  <si>
    <t>Dobava in montaža zemeljske kabelske spojke Raychem do preseka 16mm² z vsem potrebnim veznim in spojnim materialom</t>
  </si>
  <si>
    <t>Izvedba električnih meritev ter izdelava merilnega protokola (izvedba meritev neprekinjenosti vodnikov, impedanca okvarne zanke, …...., meritve ozemljil)</t>
  </si>
  <si>
    <t>Testiranje in vstavitev v pogon (funkcionalni preiskus)</t>
  </si>
  <si>
    <t>Izvajanje projektantskega nadzora</t>
  </si>
  <si>
    <t>Izdelava PID in NOV projektne dokumentacije v treh izvodih</t>
  </si>
  <si>
    <t>Izvajanje nadzora s strani posameznih komunalnih upravljalcev - elektro distributer, koncesionar JR, 2x TK  upravljalec, komunala (po računih posameznega upravljalca)</t>
  </si>
  <si>
    <t>SKUPAJ</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</si>
  <si>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</si>
  <si>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</si>
  <si>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</si>
  <si>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</si>
  <si>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110mm v izkopan kabelski jarek</t>
    </r>
  </si>
  <si>
    <t>Rezanje asfalta v širini 40cm povprečne debeline predvidoma 6cm, njegovo rušenje in odvoz</t>
  </si>
  <si>
    <t>Izdelava kabelske posteljice dim. 0,2x0,4m s peskom granulacije 0–4mm</t>
  </si>
  <si>
    <r>
      <t>m</t>
    </r>
    <r>
      <rPr>
        <vertAlign val="superscript"/>
        <sz val="10"/>
        <rFont val="Arial"/>
        <family val="2"/>
      </rPr>
      <t>3</t>
    </r>
  </si>
  <si>
    <t>Zasip jarka in utrjevanje v slojih po 20cm</t>
  </si>
  <si>
    <t>Odvoz odvečnega materiala na uradno deponijo do 20km</t>
  </si>
  <si>
    <t xml:space="preserve">Asfaltiranje poškodovanih in z bitumnom premezanih izrezanih asfaltnih površin </t>
  </si>
  <si>
    <r>
      <t>m</t>
    </r>
    <r>
      <rPr>
        <vertAlign val="superscript"/>
        <sz val="10"/>
        <rFont val="Arial"/>
        <family val="2"/>
      </rPr>
      <t>2</t>
    </r>
  </si>
  <si>
    <t>Izvedba zaščite cevi cestne razsvetljave z obsipanjem s peskom granulacije 0-4mm ter nadbetoniranjem z betonom C10/15 - na mestih križanj in pod povozno površino</t>
  </si>
  <si>
    <r>
      <t>Izdelava betonskega temelja kandelabra dim. 0,80x0,80x1,1m z vgrajenimi sidrnimi vijaki vsaj</t>
    </r>
    <r>
      <rPr>
        <sz val="10"/>
        <rFont val="Arial"/>
        <family val="2"/>
        <charset val="238"/>
      </rPr>
      <t xml:space="preserve"> M20 dolžine 1m</t>
    </r>
  </si>
  <si>
    <r>
      <t>Izdelava betonskega jaška iz BC-</t>
    </r>
    <r>
      <rPr>
        <sz val="10"/>
        <rFont val="Calibri"/>
        <family val="2"/>
        <charset val="238"/>
      </rPr>
      <t>ɸ</t>
    </r>
    <r>
      <rPr>
        <sz val="10"/>
        <rFont val="Arial"/>
        <family val="2"/>
      </rPr>
      <t>60cm obbetoniranega z izdelavo uvodov za cevi ter LTŽ pokrovom 250kN</t>
    </r>
  </si>
  <si>
    <t xml:space="preserve">Strojni in ročni izkop za temelje kandelabrov in jaškov v zemlji IV. kat. </t>
  </si>
  <si>
    <t>Vrnitev trase v staro stanje (pospravilo)</t>
  </si>
  <si>
    <t>ELEKTROINSTALACIJE</t>
  </si>
  <si>
    <t>GRADBENA DELA</t>
  </si>
  <si>
    <t>Opomba:</t>
  </si>
  <si>
    <t>Stran 4 od 4</t>
  </si>
  <si>
    <t>1. GRADBENA IN MONTAŽNA DELA S PREVOZI</t>
  </si>
  <si>
    <t>Trasiranje trase TK kabla oz. kabelske kanalizacije z označevanjem v naselju ali ovirami:</t>
  </si>
  <si>
    <t>Obeleženje trase obstoječih in projektiranih telefonskih in energetskih kablov, vodovoda ter kanalizacije in drugih komunalnih vodov:</t>
  </si>
  <si>
    <t>Ročni izkop kabelskega jarka globine 0.8m, po obeleženi trasi obstoječega TK vodnika, zasutje nad opozorilnim trakom z izkopanim materialom z utrjevanjem po slojih po 20-25cm, odvoz odvečenega materiala in ureditev terena v prvotno stanje v zemljišču III. in IV. kategorije</t>
  </si>
  <si>
    <t xml:space="preserve">Izvedba zaščite obstoječih TK vodnikov s cevjo 1xPE Ø110mm (prerezano in po zaobjemu spojeno z ustreznimi objemkami, nato še dvakrat povito s PVC folijo) njeno obsipanje s peskom granulacije 0-4mm ter zaščita z betonom C10/15; vporedna položitev dodatne zaščitne PVC cevi Ø110mm </t>
  </si>
  <si>
    <t>Dobava tesnilnih čepov za PVC cevi do premera 110mm vključno z izvedbo tesnenja</t>
  </si>
  <si>
    <t>Dobava in spajanje PVC cevi premera 110mm s spojko</t>
  </si>
  <si>
    <r>
      <t>Izdelava armirano betonskega kabelskega jaška  iz betonske cevi BC-</t>
    </r>
    <r>
      <rPr>
        <sz val="10"/>
        <rFont val="Calibri"/>
        <family val="2"/>
        <charset val="238"/>
      </rPr>
      <t>ɸ</t>
    </r>
    <r>
      <rPr>
        <sz val="10"/>
        <rFont val="Arial"/>
        <family val="2"/>
        <charset val="238"/>
      </rPr>
      <t>6</t>
    </r>
    <r>
      <rPr>
        <sz val="10"/>
        <rFont val="Arial CE"/>
        <family val="2"/>
        <charset val="238"/>
      </rPr>
      <t>0cm globine 100cm na podložni beton, strojni in ročni  izkop v zemljišču III. in IV. kategorije, opremljen z LŽ 250kN pokrovom z napisom TELEKOM, nakladanje in odvoz odvečnega materiala, ureditev terena v prvotno stanje:</t>
    </r>
  </si>
  <si>
    <t>Dobava in položitev opozorilnega traku v že izkopan kabelski jarek z napisom TELEKOM</t>
  </si>
  <si>
    <t>Vzpostavitev prvotnega stanja (utrditev terena do predpisane zbitosti):</t>
  </si>
  <si>
    <t>m²</t>
  </si>
  <si>
    <t>Izdelava načrta kabelskega jaška, ki obsega situacijo in plašč jaška</t>
  </si>
  <si>
    <t>Vnos sprememb v obstoječo izvršilno tehnično dokumentacijo</t>
  </si>
  <si>
    <t>ura</t>
  </si>
  <si>
    <t>Geodetski posnetek za kataster komunalnih napeljav</t>
  </si>
  <si>
    <t>Projektantski nadzor - ocenjeno</t>
  </si>
  <si>
    <t>Tehnični nadzor TK operater - ocenjeno</t>
  </si>
  <si>
    <t>Projekt izvedenih del v 3 izvodih - ocenjeno</t>
  </si>
  <si>
    <t>Priprava in zavarovanje gradbišča - ocenjeno</t>
  </si>
  <si>
    <t>1. ELEKTROMONTAŽNA DELA</t>
  </si>
  <si>
    <t>Izvedba stikalnih manipulacij in preklopov za zagotovitev breznapetostnega stanja na delovišču ter zavarovanje izklopljnenih naprav pred zmotnim vklopom, ponovni vklop, obveščanje javnosti o prekinitvah oskrbe z električno energijo zaradi potrebnih del (ocena)</t>
  </si>
  <si>
    <t>Izvedba pripravljalnih del (označbe križanj in vzporednega vodenja ter zakoličba) - ocena</t>
  </si>
  <si>
    <t xml:space="preserve">Demontaža obstoječega prosto zračnega vodnika N1XD9 AR razpetine dolžine do 40m </t>
  </si>
  <si>
    <t xml:space="preserve">Razbremenitev obstoječega NN droga s popustitvijo natezne sile NN vodnikov tip N1XD9 AR  ter njegova demontaža s kompletno spončno in konzolno oz. obesno opremo </t>
  </si>
  <si>
    <t xml:space="preserve">Razbremenitev obstoječega NN strešne konzole oz. stojala s popustitvijo natezne sile NN vodnikov ter njegova demontaža s kompletno spončno in konzolno oz. obesno opremo za vodnik N1XD9 AR </t>
  </si>
  <si>
    <t>Dobava in montaža NN AB droga (kot na primer PBS 12/12 (K12) iz prenapetega betona C55/67)) za NN vodnike z ustreznim konzolnim in spončnim kompletom za vodnike N1XD9 AR ter pripravo za pritrdilni material</t>
  </si>
  <si>
    <r>
      <t>Dobava in montaža NN vodnika N1XD9 AR 3x70+71,5mm² na obstoječo strešno konzolo in obstoče strešno stojalo z ustrezno natezno silo (ponapenjanje) NN vodnikov N1XD9 AR 3x70+71,5mm</t>
    </r>
    <r>
      <rPr>
        <sz val="10"/>
        <rFont val="Calibri"/>
        <family val="2"/>
        <charset val="238"/>
      </rPr>
      <t>²</t>
    </r>
    <r>
      <rPr>
        <sz val="10"/>
        <rFont val="Arial"/>
        <family val="2"/>
      </rPr>
      <t xml:space="preserve"> dolžine (na več razpetinah) </t>
    </r>
  </si>
  <si>
    <r>
      <t>Montaža demontiranega obstoječega NN vodnika N1XD9 AR 3x70+71,5mm² na obstoječa lesena drogova in novi pritrdilni oz. nosilni material NN droga ter obremenitev novega AB droga z ustrezno natezno silo (ponapenjanje) NN vodnikov N1XD9 AR 3x70+71,5mm</t>
    </r>
    <r>
      <rPr>
        <sz val="10"/>
        <rFont val="Calibri"/>
        <family val="2"/>
        <charset val="238"/>
      </rPr>
      <t>²</t>
    </r>
    <r>
      <rPr>
        <sz val="10"/>
        <rFont val="Arial"/>
        <family val="2"/>
      </rPr>
      <t xml:space="preserve"> dolžine 40m  </t>
    </r>
  </si>
  <si>
    <t xml:space="preserve">Vzpostavitev prvotnega stanja na NN omrežju </t>
  </si>
  <si>
    <t>Izvedba vrisa trase v podzemni kataster (geodetski posnetek in priprava dokumentacije za vpis v uradne evidence)</t>
  </si>
  <si>
    <t>Izvajanje nadzora Elektrodistributerja</t>
  </si>
  <si>
    <t>Izdelava PID in NOV dokumentacije v treh izvodih</t>
  </si>
  <si>
    <t>2. GRADBENA DELA</t>
  </si>
  <si>
    <t>Izdelava izkopa zemljine in izdelava temelja zateznega PBS 12/12 AB droga H=10,1m nad zemljino, dimenzij 160/160/200 cm in betonsko cevjo Ø50-200 cm ter obetoniranjem z betonom C20/25, z zasipom ter odvozom odvečnega materiala na deponijo</t>
  </si>
  <si>
    <t>Izvajanje nadzora s strani posameznih komunalnih upravljalcev - komunala, vzdrževalec JR, TK in KKS upravljalec</t>
  </si>
  <si>
    <t>ELEKTROMONTAŽNA DELA</t>
  </si>
  <si>
    <t>Rekonstrukcija regionalne ceste R3-653                                                                     v naseljih Hrib-Loški Potok in Travnik</t>
  </si>
  <si>
    <t xml:space="preserve">*utrditev brežine v vkopu z brežino 1:1 *pocinkana jeklena mreža, natezne trdnosti 350-550N/m2, sidranje z uvrtanimi sidri dolžine 40cm, spodnji rob obtežen z utežmi </t>
  </si>
  <si>
    <t>Zaščita brežine s težko sidrano mrežo, 1 sidro/2 m</t>
  </si>
  <si>
    <t>Talne označbe št.:
5211                                         
Dvakratno barvanje</t>
  </si>
  <si>
    <t>*smerokazi, bočne ovire                  *vključno s stebričkom in temeljem</t>
  </si>
  <si>
    <t>*krajevne table                                 *vključno s stebričkom in temeljem</t>
  </si>
  <si>
    <t>*rezani granitni robniki</t>
  </si>
  <si>
    <t>*rezani granitni robniki_glej detajl</t>
  </si>
  <si>
    <t>Izdelava obrabne plasti iz tlakovcev iz cementnega betona velikosti                          10cm /10cm /10cm, stiki zapolnjeni s peskom oz. mivko</t>
  </si>
  <si>
    <t>Dobava in vgradtitev rešetke s kanaleto iz LTŽ z nosilnostjo 400 kN, s prerezom 15 x 20 cm</t>
  </si>
  <si>
    <t>* višina x širina</t>
  </si>
  <si>
    <r>
      <t xml:space="preserve">*dim </t>
    </r>
    <r>
      <rPr>
        <sz val="8"/>
        <rFont val="Calibri"/>
        <family val="2"/>
        <charset val="238"/>
      </rPr>
      <t>Ø</t>
    </r>
    <r>
      <rPr>
        <sz val="8"/>
        <rFont val="Arial"/>
        <family val="2"/>
        <charset val="238"/>
      </rPr>
      <t xml:space="preserve">60cm                           </t>
    </r>
    <r>
      <rPr>
        <u/>
        <sz val="8"/>
        <rFont val="Arial"/>
        <family val="2"/>
        <charset val="238"/>
      </rPr>
      <t>*protirosno ogledalo</t>
    </r>
  </si>
  <si>
    <t>Dobava in pritrditev okroglega prometnega znaka, podloga iz aluminijaste pločevine, znak s svetlobno odbojnimi lastnosti RA2, premera 400 mm</t>
  </si>
  <si>
    <t>ODSEK 1_od km 0.200 do 0.520</t>
  </si>
  <si>
    <t>*ocena</t>
  </si>
  <si>
    <t>131a</t>
  </si>
  <si>
    <t>131b</t>
  </si>
  <si>
    <t>PZ št. 2232-4, 2233-4, 2307</t>
  </si>
  <si>
    <t>PZ št. 4103-1, 4403-3</t>
  </si>
  <si>
    <t>PZ št. 2xIII-105 (km tablica), 4804</t>
  </si>
  <si>
    <t>Dobava in pritrditev prometnega znaka, podloga iz aluminijaste pločevine, znak z MODRO barvo, znak s svetlobno odbojnimi lastnosti RA3, velikost od 0,21 do 0,40 m2</t>
  </si>
  <si>
    <t>Dobava in pritrditev prometnega znaka, podloga iz aluminijaste pločevine, znak z RUMENO barvo, znak s svetlobno odbojnimi lastnosti RA2, velikost od 0,41 do 0,70 m2</t>
  </si>
  <si>
    <t>Dobava in pritrditev prometnega znaka, podloga iz aluminijaste pločevine, znak z BELO barvo, znak s svetlobno odbojnimi lastnosti RA3, velikost od 0,41 do 0,70 m2</t>
  </si>
  <si>
    <t>Dobava in pritrditev prometnega znaka, podloga iz aluminijaste pločevine, znak z RUMENO barvo, znak s svetlobno odbojnimi lastnosti RA2, velikost od 1,01 do 2,00 m2</t>
  </si>
  <si>
    <t>PZ št. 2442</t>
  </si>
  <si>
    <t>Talne označbe št.:                          5111:10m
5121:150m                                                 
5122:279m                                  Dvakratno barvanje</t>
  </si>
  <si>
    <t>Vodilni načrt:</t>
  </si>
  <si>
    <t>PZ št. 2x 2102</t>
  </si>
  <si>
    <t xml:space="preserve">PZ št. 4x3403, 2434                                   </t>
  </si>
  <si>
    <t>02.1_Vodilni načrt_Načrt cesta</t>
  </si>
  <si>
    <t>02.2_Vodilni načrt_Pločnik</t>
  </si>
  <si>
    <t>PZI - 831/19-4.1</t>
  </si>
  <si>
    <t>Ročni odkop obstoječih podzemnih instalacij, v zemljini III. ktg., na mestih prevezav, križanj in približevanj, vključno z nakladanjem in odvozom odkopa na trajno deponijo, ki si jo na lastne stroške pridobi izvajalec.</t>
  </si>
  <si>
    <t>• izkop v kamnini IV. ktg.</t>
  </si>
  <si>
    <t>• izkop v kamnini V. ktg.</t>
  </si>
  <si>
    <t>Zasip jarka (na hišnih priključkih) po končanih montažnih delih in osnovnem zasipu cevovoda, z ustreznim tamponskim materialom -drobljenec 0 do 63 mm, z nabijanjem v plasteh po 20 cm do predpisane zbitosti za tovrstna vozišča (zbitost min. 95 % po SPP), kar mora izvajalec dokazati z meritvami.</t>
  </si>
  <si>
    <t>Zasip jarka (do spodnje nivelete cestnega ustroja) po končanih montažnih delih in osnovnem zasipu cevovoda, z ustreznim tamponskim materialom frakcije 0 do 30 mm, z nabijanjem v plasteh po 20 cm do predpisane zbitosti za tovrstna vozišča (zbitost min. 95 % po SPP), kar mora izvajalec dokazati z meritvami.</t>
  </si>
  <si>
    <t>Zasip jarka do končne nivelete vozišča (izven), po končanih montažnih delih in osnovnem zasipu cevovoda, z ustreznim tamponskim materialom - mešanica 0 do 30 mm, z nabijanjem v plasteh po 20 cm do predpisane zbitosti za tovrstna vozišča (zbitost min. 95 % po SPP), kar mora izvajalec dokazati z meritvami.</t>
  </si>
  <si>
    <t>Podbetoniranje/obbetoniranje fazonskih kosov, armatur, hidrantov, odcepov, označevalnih stebričkov, z betonom MB 30, vključno z dobavo in vgradnjo betona ter vsemi spremljajočimi deli (poprečna poraba betona 0,07m3/kos).</t>
  </si>
  <si>
    <t>Priprava podlage in asfaltiranje prekopanih asfaltnih površin - cest (izven cestnega obsega del), v dvoplastni izvedbi: nosilna plast bituminiziranega drobljenca AC 16 BASE B 50/70 A3 v plasti 6 cm; obrabna plast drobirja z bitumenskim mastriksom BB 11 SURF B 50/70 A3 Z2 v plasti 3 cm.</t>
  </si>
  <si>
    <t xml:space="preserve">Priprava podlage in izvedba obcestne asfaltne mulde (izven cestnega obsega del) šitine o,5 m , v dvoplastni izvedbi: nosilna plast bituminiziranega drobljenca AC 16 BASE B 50/70 A3 v plasti 6 cm; obrabna plast drobirja z bitumenskim mastriksom BB 11 SURF B 50/70 A3 Z2 v plasti 3 cm. </t>
  </si>
  <si>
    <t>Strojni izkop jarka (za hišne priključke), povprečne globine do 1,1 m in širine dna 0,4 m, odkopom bočnih sten pod kotom 75°, z odmetom izkopa  na rob jarka,  ter poravnava dna jarka v projektiranem padcu na točnost ± 3 cm. (po predhodnem odkazu s strani upravljavca vodovoda).</t>
  </si>
  <si>
    <t>Strojni izkop jarka (za hišne priključke), povprečne globine do 1,1 m in širine dna 0,4 m, odkopom bočnih sten pod kotom 75°, z nakladanjem izkopa in odvozom na trajno deponijo, ki si jo pridobi izvajalec, vključno z  poravnavo dna jarka v projektiranem padcu na točnost ± 3 cm. (po predhodnem odkazu s strani upravljavca vodovoda).</t>
  </si>
  <si>
    <t xml:space="preserve">Dobava in vgrajevanje posteljice cevovoda  v plasti 10 cm, s peskom – brez ostrih robov, vključno z utrditvijo v projektiranem padcu vodovoda na točnost ± 2 cm.  </t>
  </si>
  <si>
    <t>Osnovni obsip in spodbijanje cevovoda v višini 20 cm nad temenom cevi, s peskom - brez ostrih robov, vključno z dobavo peska.</t>
  </si>
  <si>
    <t>• za cevovode iz PE: pesek gran. 0 do 6 mm</t>
  </si>
  <si>
    <t>• za cevovode iz NL: pesek gran. 0 do 16 mm</t>
  </si>
  <si>
    <t>Zasip jarka (na hišnih priključkih) po končanih montažnih delih in osnovnem zasipu cevovoda, z ustreznim tamponskim materialom -drobljencem 0 do 63 mm, z nabijanjem v plasteh po 20 cm do predpisane zbitosti za tovrstna vozišča (zbitost min. 95 % po SPP), kar mora izvajalec dokazati z meritvami.</t>
  </si>
  <si>
    <t>Zasip jarka (do spodnje nivelete cestnega ustroja) po končanih montažnih delih in osnovnem zasipu cevovoda, z ustreznim tamponskim materialom-mešanica frakcije 0 do 32 mm, z nabijanjem v plasteh po 20 cm do predpisane zbitosti za tovrstna vozišča (zbitost min. 95 % po SPP), kar mora izvajalec dokazati z meritvami.</t>
  </si>
  <si>
    <t>Zasip jarka do končne nivelete vozišča (izven), po končanih montažnih delih in osnovnem zasipu cevovoda, z ustreznim tamponskim materialom-mešanica  0 do 32 mm, z nabijanjem v plasteh po 20 cm do predpisane zbitosti za tovrstna vozišča (zbitost min. 95 % po SPP), kar mora izvajalec dokazati z meritvami.</t>
  </si>
  <si>
    <t>Nakladanje in odvoz odvečnega materiala na trajno deponijo, ki si jo pridobi izvajalec.</t>
  </si>
  <si>
    <t xml:space="preserve">REKAPITULACIJA ODSEK 1_od km 0.200 do 0.520 </t>
  </si>
  <si>
    <t>REKAPITULACIJA ODSEK 1_od km 0.200 do 0.520</t>
  </si>
  <si>
    <t>PZI - 831/19-0.1</t>
  </si>
  <si>
    <t>PZI - 831/19-5.1</t>
  </si>
  <si>
    <t>Humozna zemlja za saditev drevja -  0,2 m3 humozne zemlje na sadiko – za 7 dreves;
nabava, prevoz, vgraditev</t>
  </si>
  <si>
    <t>Humozna zemlja za saditev grmovnic -  0,01 m3 humozne zemlje na sadiko - za 25 grmovnic;
nabava, prevoz, vgraditev</t>
  </si>
  <si>
    <t>Humozna zemlja za saditev grmovnic za živo mejo - 0,01 m3 humozne zemlje na sadiko - za 0 sadik;
nabava, prevoz, vgraditev</t>
  </si>
  <si>
    <t>PZI - 26/20.1</t>
  </si>
  <si>
    <t>Dobava in vgradnja drening zaključna stena. Skupaj z vsemi pomožnimi deli in prenosi do mesta vgraditve.  P1 18</t>
  </si>
  <si>
    <t>Dobava in vgradnja drening poniklanih komor, dobavitelja Separat d.o.o., zadrževalno ponikovalnih elementov, perforiran, enojni, dolžina 1200mm, širina 800mm, višina 400mm, volumen 300 l. Skupaj z vsemi pomožnimi deli in prenosi do mesta vgraditve.  P1 126</t>
  </si>
  <si>
    <t>Dobava in polaganje gradbenega filca (Geotekstila) ob stenah izkopa od globine vkopa v propustna tla do višine zasipa z drenažnim nadomestnim materialom ob ceveh ponikalnih polj s fiksiranjem P1 180m2</t>
  </si>
  <si>
    <t xml:space="preserve">Zagotavljanje prometne varnosti v času rušitev objektov, vključno s pridobitvijo potrebnih soglasij od upravljalca cestne infrastrukture. </t>
  </si>
  <si>
    <t>Posnetek obstoječega objekta in izdelava geodetskega elaborata za PID dokumentacijo</t>
  </si>
  <si>
    <t xml:space="preserve">najem dvigala, oprema, pritrditve, sidranja, začasne ojačitve in stabilizacija, ... </t>
  </si>
  <si>
    <t>2/2 - Načrt rušitev objektov</t>
  </si>
  <si>
    <t>6. OPREMA CEST</t>
  </si>
  <si>
    <t>Porušitev in odstranitev zgradbe – lesene</t>
  </si>
  <si>
    <t xml:space="preserve">upoštevana skupna bruto tlorisna površina vseh etaž, vključno z eventualnimi kletmi
</t>
  </si>
  <si>
    <t>- Travnik 4</t>
  </si>
  <si>
    <t>lesena pritlična garaža</t>
  </si>
  <si>
    <t>- Travnik 22</t>
  </si>
  <si>
    <t>klasična zidana hiša K+P+M</t>
  </si>
  <si>
    <t>- Travnik 38</t>
  </si>
  <si>
    <t>klasična zidana hiša K+P+N/M</t>
  </si>
  <si>
    <t>- Travnik 40</t>
  </si>
  <si>
    <t>gospodarsko poslopje K (zidano) + P/M (les)</t>
  </si>
  <si>
    <t>- Travnik 41</t>
  </si>
  <si>
    <t>- Travnik 75</t>
  </si>
  <si>
    <t>- Travnik 39</t>
  </si>
  <si>
    <t>Porušitev in odstranitev zgradbe – zidane iz opeke, visoke do 10 m</t>
  </si>
  <si>
    <t>Porušitev in odstranitev zgradbe – zidane iz opeke, visoke nad 10 m</t>
  </si>
  <si>
    <t>po odstranitvi, po potrebi za ureditev lokacije</t>
  </si>
  <si>
    <t>po navodilih geomehanika</t>
  </si>
  <si>
    <t>Ukrepi za vzpostavitev prometne varnosti po končani rušitvi objektov</t>
  </si>
  <si>
    <t>*montaža ograje za pešce po zidu, z vsemi pripadajočim materialom in delom</t>
  </si>
  <si>
    <t xml:space="preserve">*postavitev JVO </t>
  </si>
  <si>
    <t>*VZA/4</t>
  </si>
  <si>
    <t>kom</t>
  </si>
  <si>
    <t>*postavitev BVO</t>
  </si>
  <si>
    <t>*KZ</t>
  </si>
  <si>
    <t>del, ki se nanaša na načrt 2/2; ob predpostavki, da ni bistvenih sprememb</t>
  </si>
  <si>
    <t>3/1.3.4.2  PROJEKTANTSKI PREDRAČUN CR TRAVNIK 1. odsek</t>
  </si>
  <si>
    <t>1. ELEKTROINSTALACIJE CR - 1. odsek</t>
  </si>
  <si>
    <t>Izvedba pripravljalnih del (označbe križanj in vzporednega vodenja ter zakoličba trase in stojišč kandelabrov) in demontažnih del (demontaža 3 kos svetilk, 2 kos stebrov višine do 9m, priključne sponke 2 kpl in vodnika do svetilke 3 kpl)</t>
  </si>
  <si>
    <r>
      <t xml:space="preserve">Dobava in montaža vroče cinkanega reducirnega (več segmentnega) kandelabra višine 8m s sidrno ploščo in vijaki </t>
    </r>
    <r>
      <rPr>
        <sz val="10"/>
        <rFont val="Calibri"/>
        <family val="2"/>
        <charset val="238"/>
      </rPr>
      <t>Ø</t>
    </r>
    <r>
      <rPr>
        <sz val="10"/>
        <rFont val="Arial"/>
        <family val="2"/>
      </rPr>
      <t xml:space="preserve">20x1000mm z nivojem cinka 86 mikronov in za 3. cono vetra (SIST EN 40) </t>
    </r>
  </si>
  <si>
    <t>Dobava in montaža razdelilca (priključne sponke) s 4A cevno varovalko v kandelabru oz. stebru</t>
  </si>
  <si>
    <r>
      <t>Dobava in montaža redukcijske cestne svetilke z ustreznim nastavkom ter v IP66 z ravnim steklom in LED modulom moči 20W s samoredukcijo med 23. in 4. uro na 50% svetlobnega toka, svetlobni tok svetilke 2600lm; barvna temperatura 2700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ZHAGA vtičnica, svetlobni izkoristek nad 130lm/W) - kot na primer svetilka tip S1S.T.SA.12.030.220.2770 proizvajalca Lumenia</t>
    </r>
  </si>
  <si>
    <t>Izvedba svetlobno tehničnih meritev ter izdelava merilnega protokola (meritve horizintalne osvetljenosti vozišča, hodnika za pešce)</t>
  </si>
  <si>
    <t>Izvedba vrisa trase v podzemni kataster (izdelava geodetskega posnetka stojišč 10kos kandelabrov in trase kabla dolžine 404m) s pripravo podatkov za vpis v uradne evidence</t>
  </si>
  <si>
    <t>2. GRADBENA DELA CR - 1. odsek</t>
  </si>
  <si>
    <t>Pripravljalna dela na gradbišču, ki vsebujejo tudi odkop okoli obstoječega betonskega temelja stebra, njegovo rušenje in odvoz 2 kpl</t>
  </si>
  <si>
    <t>3 REKAPITULACIJA - 1. odsek</t>
  </si>
  <si>
    <t xml:space="preserve">Popis del s predizmerami je podan kot projektantska ocena predvidenih gradbenih in elektro montažnih del za potrebe izvedbe cestne razsvetljave na 1. odseku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</si>
  <si>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3/2.3.4.2 PROJEKTANTSKI PREDRAČUN - ZAŠČITA IN PRESTAVITEV NN VODOV TRAVNIK - 1. odsek</t>
  </si>
  <si>
    <t>Izvedba električnih meritev in izdelava merilnega protokola ter preizkus NN (0,4 kV) kabelskih vodnikov</t>
  </si>
  <si>
    <t>Pripravljalna dela na gradbišču, ki vsebujejo odkop okoli obstoječega NN AB droga in NN lesenega droga ter nato zasip za demontažo ter odvoz demontiranega droga 1kpl in betonske cevi oz. drogovnika</t>
  </si>
  <si>
    <t xml:space="preserve">Popis del s predizmerami je podan kot projektantska ocena predvidenih gradbenih in elektro montažnih del za potrebe izvedbe zaščite in prestavitve NN vodov pri izgradnji 1. odseka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</si>
  <si>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r>
      <t xml:space="preserve">3/3.3.4.2 PROJEKTANTSKI PREDRAČUN TK TRAVNIK - 1. odsek </t>
    </r>
    <r>
      <rPr>
        <b/>
        <sz val="8"/>
        <rFont val="Arial CE"/>
        <charset val="238"/>
      </rPr>
      <t>(dobava in montaža)</t>
    </r>
  </si>
  <si>
    <t>2. REKAPITULACIJA -1. odsek</t>
  </si>
  <si>
    <t xml:space="preserve">Popis del s predizmerami je podan kot projektantska ocena predvidenih gradbenih in montažnih del za potrebe izvedbe zaščite TK vodov in predvidene TK KK v 1. odseku in se lahko razlikuje od uradno pridobljenih ponudb. Prestavitev oz. polaganje nadomewstnih vodnikov zagotovi in izvede posamezni TK upravljalec sam, zato vodniki niso predmet te dokumentacije.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</si>
  <si>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PZI - 831/19-1.1</t>
  </si>
  <si>
    <t>PZI - 831/19-2.1</t>
  </si>
  <si>
    <t>PZI - 27/20.1</t>
  </si>
  <si>
    <t>PZI - 831/19-8.1</t>
  </si>
  <si>
    <t>PZI P9/10/2019.1</t>
  </si>
  <si>
    <t>1. Cesta</t>
  </si>
  <si>
    <t>2. Pločnik</t>
  </si>
  <si>
    <t>Zidovi</t>
  </si>
  <si>
    <t>Rušitev objektov</t>
  </si>
  <si>
    <t>Fekalna kanalizacija</t>
  </si>
  <si>
    <t>Meteorna kanalizacija</t>
  </si>
  <si>
    <t>Prestavitev kapelice</t>
  </si>
  <si>
    <t>Cestna razsvetljava</t>
  </si>
  <si>
    <t>Elektro omrežje</t>
  </si>
  <si>
    <t>TK omrežje</t>
  </si>
  <si>
    <t>Vodovod</t>
  </si>
  <si>
    <t>Promet v času gradnje</t>
  </si>
  <si>
    <t>Krajinska ureditev</t>
  </si>
  <si>
    <t>Nepredvidena dela 10%</t>
  </si>
  <si>
    <t>Izdelava bankine iz drobljenca, široke do 0,75 m</t>
  </si>
  <si>
    <t>- podporni zid 5</t>
  </si>
  <si>
    <t>N64</t>
  </si>
  <si>
    <t>Dobava in vgraditev žične ograje, vključno s pritrditvijo na parapetni zid in zaključnimi elementi ter vsem pritrdilnim materialom</t>
  </si>
  <si>
    <t>0003</t>
  </si>
  <si>
    <t>Izdelava armiranobetonskega parapetnega zidu višine do 80 cm. Postavka vsebuje dobavo materiala in izdelavo parapetnega zidu.</t>
  </si>
  <si>
    <t>*Postavka za izdelavo tekočega metra parapetnega zidu vključuje:                izkope z zasipom, podložni beton,  izvedba temelja in zidu. Glej detajl parapetnega zidu!!  Uporabi se beton C25/30, arm. mreže Q131-S 500B</t>
  </si>
  <si>
    <t>5. GRADBENA IN OBRTNIŠKA DELA</t>
  </si>
  <si>
    <t>Dobava in vgraditev cestnega ogledala</t>
  </si>
  <si>
    <t>sodelovanje lokalne skupnosti - ocena po dejanskih stroških</t>
  </si>
  <si>
    <t>Postavitev, kontrola in odstranitev zapore tipa "N-1" v trajanju (ocena) 9 mesecev, po revidiranem in potrjenem načrtu prometne ureditve vključno z vso potrebno začasno vertikalno in horizontalno prometno signalizacijo ter vsemi potrebnimi deli in materialom za vzpostavitev oz .odstranitev te zapore</t>
  </si>
  <si>
    <t>mesec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</si>
</sst>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 #,##0.00\ &quot;€&quot;_-;\-* #,##0.00\ &quot;€&quot;_-;_-* &quot;-&quot;??\ &quot;€&quot;_-;_-@_-"/>
    <numFmt numFmtId="164" formatCode="_-* #,##0.00\ _€_-;\-* #,##0.00\ _€_-;_-* &quot;-&quot;??\ _€_-;_-@_-"/>
    <numFmt numFmtId="165" formatCode="[$€-2]\ #,##0.00"/>
    <numFmt numFmtId="166" formatCode="_-* #,##0.00\ _S_I_T_-;\-* #,##0.00\ _S_I_T_-;_-* &quot;-&quot;??\ _S_I_T_-;_-@_-"/>
    <numFmt numFmtId="167" formatCode="0.00_)"/>
    <numFmt numFmtId="168" formatCode="_(* #,##0.00_);_(* \(#,##0.00\);_(* &quot;-&quot;??_);_(@_)"/>
    <numFmt numFmtId="169" formatCode="_-* #,##0.00\ &quot;SIT&quot;_-;\-* #,##0.00\ &quot;SIT&quot;_-;_-* &quot;-&quot;??\ &quot;SIT&quot;_-;_-@_-"/>
    <numFmt numFmtId="170" formatCode="_-* #,##0\ _S_I_T_-;\-* #,##0\ _S_I_T_-;_-* &quot;-&quot;\ _S_I_T_-;_-@_-"/>
    <numFmt numFmtId="171" formatCode="_-* #,##0\ &quot;SIT&quot;_-;\-* #,##0\ &quot;SIT&quot;_-;_-* &quot;-&quot;\ &quot;SIT&quot;_-;_-@_-"/>
    <numFmt numFmtId="172" formatCode="#,##0.00\ [$€-1]"/>
    <numFmt numFmtId="173" formatCode="0.0"/>
    <numFmt numFmtId="174" formatCode="#,##0\ [$€-1]"/>
    <numFmt numFmtId="175" formatCode="#,##0.0"/>
    <numFmt numFmtId="176" formatCode="#,##0.00_ ;\-#,##0.00\ "/>
    <numFmt numFmtId="177" formatCode="0;[Red]0"/>
    <numFmt numFmtId="178" formatCode="#,##0.0;[Red]#,##0.0"/>
    <numFmt numFmtId="179" formatCode="#,##0.00;[Red]#,##0.00"/>
    <numFmt numFmtId="180" formatCode="#,##0.000"/>
    <numFmt numFmtId="181" formatCode="_-* #,##0.00\ _S_I_T_-;\-* #,##0.00\ _S_I_T_-;_-* \-??\ _S_I_T_-;_-@_-"/>
    <numFmt numFmtId="182" formatCode="\$#,##0\ ;&quot;($&quot;#,##0\)"/>
    <numFmt numFmtId="183" formatCode="0_)"/>
    <numFmt numFmtId="184" formatCode="0.0%"/>
    <numFmt numFmtId="185" formatCode="#,##0.00\ &quot;SIT&quot;"/>
    <numFmt numFmtId="186" formatCode="#,##0.00\ _S_I_T"/>
    <numFmt numFmtId="187" formatCode="#,##0.00\ [$EUR]"/>
  </numFmts>
  <fonts count="82">
    <font>
      <sz val="11"/>
      <color theme="1"/>
      <name val="Calibri"/>
      <family val="2"/>
      <charset val="238"/>
      <scheme val="minor"/>
    </font>
    <font>
      <sz val="10"/>
      <name val="Arial"/>
      <family val="2"/>
      <charset val="238"/>
    </font>
    <font>
      <b/>
      <sz val="10"/>
      <name val="Arial"/>
      <family val="2"/>
      <charset val="238"/>
    </font>
    <font>
      <sz val="10"/>
      <name val="Symbol"/>
      <family val="1"/>
      <charset val="2"/>
    </font>
    <font>
      <b/>
      <sz val="12"/>
      <name val="Arial"/>
      <family val="2"/>
      <charset val="238"/>
    </font>
    <font>
      <b/>
      <sz val="14"/>
      <name val="Arial"/>
      <family val="2"/>
      <charset val="238"/>
    </font>
    <font>
      <sz val="12"/>
      <name val="Arial"/>
      <family val="2"/>
      <charset val="238"/>
    </font>
    <font>
      <vertAlign val="superscript"/>
      <sz val="10"/>
      <name val="Arial"/>
      <family val="2"/>
      <charset val="238"/>
    </font>
    <font>
      <sz val="10"/>
      <name val="Arial CE"/>
      <charset val="238"/>
    </font>
    <font>
      <sz val="10"/>
      <name val="HelveticaPS"/>
      <family val="1"/>
      <charset val="238"/>
    </font>
    <font>
      <sz val="9"/>
      <name val="Courier New CE"/>
      <charset val="238"/>
    </font>
    <font>
      <sz val="5"/>
      <name val="Courier New CE"/>
      <family val="3"/>
      <charset val="238"/>
    </font>
    <font>
      <b/>
      <sz val="10"/>
      <name val="Courier New CE"/>
      <family val="3"/>
      <charset val="238"/>
    </font>
    <font>
      <sz val="8"/>
      <name val="Arial"/>
      <family val="2"/>
      <charset val="238"/>
    </font>
    <font>
      <b/>
      <sz val="11"/>
      <name val="Arial"/>
      <family val="2"/>
      <charset val="238"/>
    </font>
    <font>
      <sz val="10"/>
      <color theme="1"/>
      <name val="Arial"/>
      <family val="2"/>
      <charset val="238"/>
    </font>
    <font>
      <b/>
      <sz val="9"/>
      <name val="Arial"/>
      <family val="2"/>
      <charset val="238"/>
    </font>
    <font>
      <sz val="9"/>
      <name val="Arial"/>
      <family val="2"/>
      <charset val="238"/>
    </font>
    <font>
      <b/>
      <sz val="8"/>
      <name val="Arial"/>
      <family val="2"/>
      <charset val="238"/>
    </font>
    <font>
      <b/>
      <i/>
      <sz val="10"/>
      <name val="Arial"/>
      <family val="2"/>
      <charset val="238"/>
    </font>
    <font>
      <sz val="11"/>
      <name val="Arial"/>
      <family val="2"/>
      <charset val="238"/>
    </font>
    <font>
      <b/>
      <sz val="12"/>
      <color indexed="8"/>
      <name val="SSPalatino"/>
      <charset val="238"/>
    </font>
    <font>
      <sz val="10"/>
      <name val="Calibri"/>
      <family val="2"/>
      <charset val="238"/>
    </font>
    <font>
      <u/>
      <sz val="10"/>
      <color indexed="12"/>
      <name val="Arial"/>
      <family val="2"/>
      <charset val="238"/>
    </font>
    <font>
      <sz val="10"/>
      <color theme="0" tint="-0.249977111117893"/>
      <name val="Arial"/>
      <family val="2"/>
      <charset val="238"/>
    </font>
    <font>
      <sz val="10"/>
      <color rgb="FFFF0000"/>
      <name val="Arial"/>
      <family val="2"/>
      <charset val="238"/>
    </font>
    <font>
      <u/>
      <sz val="8"/>
      <name val="Arial"/>
      <family val="2"/>
      <charset val="238"/>
    </font>
    <font>
      <sz val="8"/>
      <name val="Calibri"/>
      <family val="2"/>
      <charset val="238"/>
    </font>
    <font>
      <sz val="11"/>
      <color theme="1"/>
      <name val="Calibri"/>
      <family val="2"/>
      <charset val="238"/>
      <scheme val="minor"/>
    </font>
    <font>
      <sz val="10"/>
      <name val="Arial"/>
      <family val="2"/>
    </font>
    <font>
      <b/>
      <sz val="12"/>
      <color indexed="8"/>
      <name val="Arial"/>
      <family val="2"/>
    </font>
    <font>
      <sz val="12"/>
      <color indexed="8"/>
      <name val="Arial"/>
      <family val="2"/>
    </font>
    <font>
      <b/>
      <sz val="11"/>
      <name val="SSPalatino"/>
      <charset val="238"/>
    </font>
    <font>
      <b/>
      <sz val="12"/>
      <color indexed="8"/>
      <name val="Arial"/>
      <family val="2"/>
      <charset val="238"/>
    </font>
    <font>
      <b/>
      <sz val="12"/>
      <name val="Arial"/>
      <family val="2"/>
    </font>
    <font>
      <sz val="12"/>
      <name val="Arial"/>
      <family val="2"/>
    </font>
    <font>
      <b/>
      <sz val="10"/>
      <name val="Arial"/>
      <family val="2"/>
    </font>
    <font>
      <sz val="10"/>
      <color indexed="8"/>
      <name val="MS Sans Serif"/>
      <family val="2"/>
      <charset val="238"/>
    </font>
    <font>
      <b/>
      <sz val="10"/>
      <color rgb="FFFF0000"/>
      <name val="Arial"/>
      <family val="2"/>
      <charset val="238"/>
    </font>
    <font>
      <b/>
      <sz val="10"/>
      <color rgb="FFFF0000"/>
      <name val="Arial"/>
      <family val="2"/>
    </font>
    <font>
      <sz val="10"/>
      <color rgb="FFFF0000"/>
      <name val="Arial CE"/>
      <family val="2"/>
      <charset val="238"/>
    </font>
    <font>
      <b/>
      <sz val="10"/>
      <color theme="1"/>
      <name val="Arial"/>
      <family val="2"/>
      <charset val="238"/>
    </font>
    <font>
      <sz val="10"/>
      <color rgb="FFFF0000"/>
      <name val="Arial"/>
      <family val="2"/>
    </font>
    <font>
      <b/>
      <sz val="10"/>
      <color rgb="FFC00000"/>
      <name val="Arial"/>
      <family val="2"/>
      <charset val="238"/>
    </font>
    <font>
      <sz val="10"/>
      <color rgb="FFC00000"/>
      <name val="Arial"/>
      <family val="2"/>
      <charset val="238"/>
    </font>
    <font>
      <b/>
      <sz val="10"/>
      <name val="SSPalatino"/>
      <charset val="238"/>
    </font>
    <font>
      <sz val="10"/>
      <color indexed="8"/>
      <name val="Arial"/>
      <family val="2"/>
    </font>
    <font>
      <sz val="10"/>
      <name val="Courier New CE"/>
      <family val="3"/>
      <charset val="238"/>
    </font>
    <font>
      <sz val="10"/>
      <color theme="1"/>
      <name val="Arial"/>
      <family val="2"/>
    </font>
    <font>
      <b/>
      <u/>
      <sz val="14"/>
      <name val="Arial"/>
      <family val="2"/>
      <charset val="238"/>
    </font>
    <font>
      <b/>
      <u/>
      <sz val="16"/>
      <name val="Arial"/>
      <family val="2"/>
      <charset val="238"/>
    </font>
    <font>
      <u/>
      <sz val="10"/>
      <name val="Arial"/>
      <family val="2"/>
      <charset val="238"/>
    </font>
    <font>
      <b/>
      <i/>
      <sz val="9"/>
      <name val="Arial"/>
      <family val="2"/>
      <charset val="238"/>
    </font>
    <font>
      <i/>
      <sz val="8"/>
      <name val="Arial"/>
      <family val="2"/>
      <charset val="238"/>
    </font>
    <font>
      <i/>
      <sz val="10"/>
      <color theme="1"/>
      <name val="Arial"/>
      <family val="2"/>
      <charset val="238"/>
    </font>
    <font>
      <i/>
      <sz val="10"/>
      <name val="Arial"/>
      <family val="2"/>
      <charset val="238"/>
    </font>
    <font>
      <sz val="10"/>
      <color indexed="8"/>
      <name val="Arial"/>
      <family val="2"/>
      <charset val="238"/>
    </font>
    <font>
      <sz val="11"/>
      <color theme="1"/>
      <name val="Arial"/>
      <family val="2"/>
      <charset val="238"/>
    </font>
    <font>
      <i/>
      <sz val="11"/>
      <color theme="1"/>
      <name val="Arial"/>
      <family val="2"/>
      <charset val="238"/>
    </font>
    <font>
      <i/>
      <sz val="9"/>
      <name val="Arial"/>
      <family val="2"/>
      <charset val="238"/>
    </font>
    <font>
      <sz val="9"/>
      <color indexed="8"/>
      <name val="Arial"/>
      <family val="2"/>
      <charset val="238"/>
    </font>
    <font>
      <i/>
      <sz val="10"/>
      <color indexed="8"/>
      <name val="Arial"/>
      <family val="2"/>
      <charset val="238"/>
    </font>
    <font>
      <sz val="10"/>
      <color rgb="FF00B050"/>
      <name val="Arial"/>
      <family val="2"/>
      <charset val="238"/>
    </font>
    <font>
      <i/>
      <sz val="8"/>
      <color rgb="FF00B050"/>
      <name val="Arial"/>
      <family val="2"/>
      <charset val="238"/>
    </font>
    <font>
      <i/>
      <sz val="8"/>
      <color theme="1"/>
      <name val="Arial"/>
      <family val="2"/>
      <charset val="238"/>
    </font>
    <font>
      <sz val="10"/>
      <name val="Arial CE"/>
      <family val="2"/>
      <charset val="238"/>
    </font>
    <font>
      <b/>
      <sz val="10"/>
      <name val="Arial CE"/>
      <charset val="238"/>
    </font>
    <font>
      <b/>
      <sz val="18"/>
      <color indexed="24"/>
      <name val="Arial"/>
      <family val="2"/>
      <charset val="238"/>
    </font>
    <font>
      <b/>
      <sz val="12"/>
      <color indexed="24"/>
      <name val="Arial"/>
      <family val="2"/>
      <charset val="238"/>
    </font>
    <font>
      <sz val="10.6"/>
      <name val="Arial CE"/>
      <charset val="238"/>
    </font>
    <font>
      <sz val="10"/>
      <name val="Arial"/>
      <family val="2"/>
      <charset val="238"/>
    </font>
    <font>
      <b/>
      <sz val="10"/>
      <color indexed="12"/>
      <name val="Arial"/>
      <family val="2"/>
    </font>
    <font>
      <b/>
      <sz val="10"/>
      <color indexed="8"/>
      <name val="Arial"/>
      <family val="2"/>
    </font>
    <font>
      <vertAlign val="superscript"/>
      <sz val="10"/>
      <name val="Arial"/>
      <family val="2"/>
    </font>
    <font>
      <sz val="10"/>
      <name val="Tahoma"/>
      <family val="2"/>
      <charset val="238"/>
    </font>
    <font>
      <b/>
      <sz val="10"/>
      <color indexed="10"/>
      <name val="Arial"/>
      <family val="2"/>
    </font>
    <font>
      <sz val="12"/>
      <name val="Times New Roman"/>
      <family val="1"/>
      <charset val="238"/>
    </font>
    <font>
      <b/>
      <sz val="10"/>
      <name val="Arial CE"/>
      <family val="2"/>
      <charset val="238"/>
    </font>
    <font>
      <b/>
      <sz val="8"/>
      <name val="Arial CE"/>
      <charset val="238"/>
    </font>
    <font>
      <b/>
      <sz val="12"/>
      <name val="Arial CE"/>
      <family val="2"/>
      <charset val="238"/>
    </font>
    <font>
      <b/>
      <i/>
      <u/>
      <sz val="14"/>
      <name val="Arial"/>
      <family val="2"/>
      <charset val="238"/>
    </font>
    <font>
      <sz val="10"/>
      <name val="Arial"/>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rgb="FFCCCCFF"/>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top style="double">
        <color indexed="8"/>
      </top>
      <bottom/>
      <diagonal/>
    </border>
    <border>
      <left/>
      <right/>
      <top style="double">
        <color indexed="64"/>
      </top>
      <bottom style="medium">
        <color indexed="64"/>
      </bottom>
      <diagonal/>
    </border>
    <border>
      <left/>
      <right/>
      <top style="double">
        <color indexed="64"/>
      </top>
      <bottom/>
      <diagonal/>
    </border>
  </borders>
  <cellStyleXfs count="507">
    <xf numFmtId="0" fontId="0" fillId="0" borderId="0"/>
    <xf numFmtId="0" fontId="1" fillId="0" borderId="0"/>
    <xf numFmtId="0" fontId="8" fillId="0" borderId="0"/>
    <xf numFmtId="166" fontId="8" fillId="0" borderId="0" applyFont="0" applyFill="0" applyBorder="0" applyAlignment="0" applyProtection="0"/>
    <xf numFmtId="167" fontId="9"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4" fontId="11" fillId="0" borderId="0">
      <alignment vertical="top"/>
      <protection hidden="1"/>
    </xf>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 fillId="0" borderId="0" applyFont="0" applyFill="0" applyBorder="0" applyAlignment="0" applyProtection="0"/>
    <xf numFmtId="4" fontId="12" fillId="0" borderId="0" applyProtection="0">
      <alignment horizontal="left"/>
      <protection locked="0"/>
    </xf>
    <xf numFmtId="0" fontId="8"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1" fillId="0" borderId="0"/>
    <xf numFmtId="0" fontId="21" fillId="0" borderId="0" applyFill="0" applyBorder="0" applyProtection="0"/>
    <xf numFmtId="169" fontId="2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0"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0"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168" fontId="1" fillId="0" borderId="0" applyFont="0" applyFill="0" applyBorder="0" applyAlignment="0" applyProtection="0"/>
    <xf numFmtId="168" fontId="1" fillId="0" borderId="0" applyFont="0" applyFill="0" applyBorder="0" applyAlignment="0" applyProtection="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6" fontId="10" fillId="0" borderId="0" applyFont="0" applyFill="0" applyBorder="0" applyAlignment="0" applyProtection="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0" fillId="0" borderId="0"/>
    <xf numFmtId="0" fontId="8" fillId="0" borderId="0"/>
    <xf numFmtId="0" fontId="1" fillId="0" borderId="0"/>
    <xf numFmtId="0" fontId="1" fillId="0" borderId="0"/>
    <xf numFmtId="0" fontId="10"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0" fillId="0" borderId="0"/>
    <xf numFmtId="0" fontId="1" fillId="0" borderId="0"/>
    <xf numFmtId="0" fontId="10" fillId="0" borderId="0"/>
    <xf numFmtId="0" fontId="8" fillId="0" borderId="0"/>
    <xf numFmtId="0" fontId="10" fillId="0" borderId="0"/>
    <xf numFmtId="166" fontId="8" fillId="0" borderId="0" applyFont="0" applyFill="0" applyBorder="0" applyAlignment="0" applyProtection="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8" fillId="0" borderId="0"/>
    <xf numFmtId="0" fontId="8" fillId="0" borderId="0"/>
    <xf numFmtId="0" fontId="10" fillId="0" borderId="0"/>
    <xf numFmtId="0" fontId="10" fillId="0" borderId="0"/>
    <xf numFmtId="0" fontId="8" fillId="0" borderId="0"/>
    <xf numFmtId="0" fontId="1" fillId="0" borderId="0"/>
    <xf numFmtId="0" fontId="8" fillId="0" borderId="0"/>
    <xf numFmtId="0" fontId="8" fillId="0" borderId="0"/>
    <xf numFmtId="0" fontId="8" fillId="0" borderId="0"/>
    <xf numFmtId="0" fontId="1" fillId="0" borderId="0"/>
    <xf numFmtId="0" fontId="10" fillId="0" borderId="0"/>
    <xf numFmtId="0" fontId="1"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8" fillId="0" borderId="0"/>
    <xf numFmtId="0" fontId="1" fillId="0" borderId="0"/>
    <xf numFmtId="0" fontId="1"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164" fontId="28" fillId="0" borderId="0" applyFont="0" applyFill="0" applyBorder="0" applyAlignment="0" applyProtection="0"/>
    <xf numFmtId="0" fontId="8" fillId="0" borderId="0"/>
    <xf numFmtId="0" fontId="1" fillId="0" borderId="0"/>
    <xf numFmtId="0" fontId="37" fillId="0" borderId="0"/>
    <xf numFmtId="0" fontId="8" fillId="0" borderId="0"/>
    <xf numFmtId="166" fontId="1" fillId="0" borderId="0" applyFont="0" applyFill="0" applyBorder="0" applyAlignment="0" applyProtection="0"/>
    <xf numFmtId="166" fontId="8" fillId="0" borderId="0" applyFont="0" applyFill="0" applyBorder="0" applyAlignment="0" applyProtection="0"/>
    <xf numFmtId="0" fontId="15" fillId="0" borderId="0"/>
    <xf numFmtId="0" fontId="10" fillId="0" borderId="0"/>
    <xf numFmtId="182" fontId="65" fillId="0" borderId="0" applyFill="0" applyBorder="0" applyAlignment="0" applyProtection="0"/>
    <xf numFmtId="0" fontId="8" fillId="0" borderId="0"/>
    <xf numFmtId="0" fontId="8" fillId="0" borderId="0"/>
    <xf numFmtId="0" fontId="1" fillId="0" borderId="0"/>
    <xf numFmtId="0" fontId="68" fillId="0" borderId="0" applyNumberFormat="0" applyFill="0" applyBorder="0" applyAlignment="0" applyProtection="0"/>
    <xf numFmtId="0" fontId="8" fillId="0" borderId="0"/>
    <xf numFmtId="0" fontId="10" fillId="0" borderId="0"/>
    <xf numFmtId="0" fontId="10" fillId="0" borderId="0"/>
    <xf numFmtId="0" fontId="1" fillId="0" borderId="0"/>
    <xf numFmtId="0" fontId="8" fillId="0" borderId="0"/>
    <xf numFmtId="0" fontId="8" fillId="0" borderId="0"/>
    <xf numFmtId="0" fontId="10" fillId="0" borderId="0"/>
    <xf numFmtId="0" fontId="1" fillId="0" borderId="0"/>
    <xf numFmtId="0" fontId="10" fillId="0" borderId="0"/>
    <xf numFmtId="181" fontId="65" fillId="0" borderId="0" applyFill="0" applyBorder="0" applyAlignment="0" applyProtection="0"/>
    <xf numFmtId="3" fontId="65" fillId="0" borderId="0" applyFill="0" applyBorder="0" applyAlignment="0" applyProtection="0"/>
    <xf numFmtId="2" fontId="65" fillId="0" borderId="0" applyFill="0" applyBorder="0" applyAlignment="0" applyProtection="0"/>
    <xf numFmtId="0" fontId="8" fillId="0" borderId="0"/>
    <xf numFmtId="0" fontId="8" fillId="0" borderId="0"/>
    <xf numFmtId="0" fontId="1" fillId="0" borderId="0"/>
    <xf numFmtId="0" fontId="65" fillId="0" borderId="0"/>
    <xf numFmtId="0" fontId="1" fillId="0" borderId="0"/>
    <xf numFmtId="0" fontId="10" fillId="0" borderId="0"/>
    <xf numFmtId="0" fontId="1" fillId="0" borderId="0"/>
    <xf numFmtId="0" fontId="1"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65" fillId="0" borderId="0" applyFill="0" applyBorder="0" applyAlignment="0" applyProtection="0"/>
    <xf numFmtId="0" fontId="10" fillId="0" borderId="0"/>
    <xf numFmtId="0" fontId="1" fillId="0" borderId="0"/>
    <xf numFmtId="0" fontId="21" fillId="0" borderId="0" applyFill="0" applyBorder="0" applyProtection="0"/>
    <xf numFmtId="166" fontId="8" fillId="0" borderId="0" applyFont="0" applyFill="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0" fillId="0" borderId="0"/>
    <xf numFmtId="0" fontId="67" fillId="0" borderId="0" applyNumberFormat="0" applyFill="0" applyBorder="0" applyAlignment="0" applyProtection="0"/>
    <xf numFmtId="0" fontId="1" fillId="0" borderId="0"/>
    <xf numFmtId="0" fontId="1" fillId="0" borderId="0"/>
    <xf numFmtId="0" fontId="10" fillId="0" borderId="0"/>
    <xf numFmtId="0" fontId="10" fillId="0" borderId="0"/>
    <xf numFmtId="0" fontId="8" fillId="0" borderId="0"/>
    <xf numFmtId="0" fontId="8" fillId="0" borderId="0"/>
    <xf numFmtId="0" fontId="21" fillId="0" borderId="0" applyFill="0" applyBorder="0" applyProtection="0"/>
    <xf numFmtId="0" fontId="10"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0"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10" fillId="0" borderId="0"/>
    <xf numFmtId="0" fontId="1" fillId="0" borderId="0"/>
    <xf numFmtId="0" fontId="8" fillId="0" borderId="0"/>
    <xf numFmtId="0" fontId="1" fillId="0" borderId="0"/>
    <xf numFmtId="0" fontId="10" fillId="0" borderId="0"/>
    <xf numFmtId="0" fontId="65" fillId="0" borderId="20" applyNumberFormat="0" applyFill="0" applyAlignment="0" applyProtection="0"/>
    <xf numFmtId="0" fontId="8" fillId="0" borderId="0"/>
    <xf numFmtId="0" fontId="65" fillId="0" borderId="0"/>
    <xf numFmtId="0" fontId="8" fillId="0" borderId="0"/>
    <xf numFmtId="0" fontId="65" fillId="0" borderId="0"/>
    <xf numFmtId="0" fontId="8" fillId="0" borderId="0"/>
    <xf numFmtId="0" fontId="8" fillId="0" borderId="0"/>
    <xf numFmtId="0" fontId="65" fillId="0" borderId="0"/>
    <xf numFmtId="0" fontId="8" fillId="0" borderId="0"/>
    <xf numFmtId="0" fontId="65" fillId="0" borderId="0"/>
    <xf numFmtId="0" fontId="8" fillId="0" borderId="0"/>
    <xf numFmtId="0" fontId="65" fillId="0" borderId="0"/>
    <xf numFmtId="0" fontId="65" fillId="0" borderId="0"/>
    <xf numFmtId="0" fontId="8" fillId="0" borderId="0"/>
    <xf numFmtId="0" fontId="65" fillId="0" borderId="0"/>
    <xf numFmtId="0" fontId="8" fillId="0" borderId="0"/>
    <xf numFmtId="0" fontId="65"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65" fillId="0" borderId="0"/>
    <xf numFmtId="0" fontId="8" fillId="0" borderId="0"/>
    <xf numFmtId="0" fontId="8" fillId="0" borderId="0"/>
    <xf numFmtId="0" fontId="65" fillId="0" borderId="0"/>
    <xf numFmtId="0" fontId="8" fillId="0" borderId="0"/>
    <xf numFmtId="0" fontId="65" fillId="0" borderId="0"/>
    <xf numFmtId="0" fontId="65" fillId="0" borderId="0"/>
    <xf numFmtId="0" fontId="8" fillId="0" borderId="0"/>
    <xf numFmtId="0" fontId="65"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21" fillId="0" borderId="0" applyFill="0" applyBorder="0" applyProtection="0"/>
    <xf numFmtId="0" fontId="10" fillId="0" borderId="0"/>
    <xf numFmtId="0" fontId="1" fillId="0" borderId="0"/>
    <xf numFmtId="0" fontId="1" fillId="0" borderId="0"/>
    <xf numFmtId="0" fontId="8" fillId="0" borderId="0"/>
    <xf numFmtId="0" fontId="8" fillId="0" borderId="0"/>
    <xf numFmtId="0" fontId="10" fillId="0" borderId="0"/>
    <xf numFmtId="0" fontId="1" fillId="0" borderId="0"/>
    <xf numFmtId="0" fontId="10" fillId="0" borderId="0"/>
    <xf numFmtId="0" fontId="8" fillId="0" borderId="0"/>
    <xf numFmtId="0" fontId="1" fillId="0" borderId="0"/>
    <xf numFmtId="0" fontId="8" fillId="0" borderId="0"/>
    <xf numFmtId="0" fontId="8" fillId="0" borderId="0"/>
    <xf numFmtId="0" fontId="1" fillId="0" borderId="0"/>
    <xf numFmtId="0" fontId="10" fillId="0" borderId="0"/>
    <xf numFmtId="0" fontId="1" fillId="0" borderId="0"/>
    <xf numFmtId="0" fontId="10" fillId="0" borderId="0"/>
    <xf numFmtId="0" fontId="8" fillId="0" borderId="0"/>
    <xf numFmtId="0" fontId="1" fillId="0" borderId="0"/>
    <xf numFmtId="0" fontId="10" fillId="0" borderId="0"/>
    <xf numFmtId="0" fontId="8"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 fillId="0" borderId="0"/>
    <xf numFmtId="0" fontId="8" fillId="0" borderId="0"/>
    <xf numFmtId="0" fontId="8" fillId="0" borderId="0"/>
    <xf numFmtId="0" fontId="10"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0" fillId="0" borderId="0"/>
    <xf numFmtId="0" fontId="1" fillId="0" borderId="0"/>
    <xf numFmtId="0" fontId="1" fillId="0" borderId="0"/>
    <xf numFmtId="0" fontId="21"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8" fillId="0" borderId="0"/>
    <xf numFmtId="0" fontId="10" fillId="0" borderId="0"/>
    <xf numFmtId="0" fontId="1" fillId="0" borderId="0"/>
    <xf numFmtId="0" fontId="8" fillId="0" borderId="0"/>
    <xf numFmtId="0" fontId="8" fillId="0" borderId="0"/>
    <xf numFmtId="0" fontId="10" fillId="0" borderId="0"/>
    <xf numFmtId="0" fontId="1" fillId="0" borderId="0"/>
    <xf numFmtId="0" fontId="1" fillId="0" borderId="0"/>
    <xf numFmtId="0" fontId="21"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0" fillId="0" borderId="0"/>
    <xf numFmtId="0" fontId="1" fillId="0" borderId="0"/>
    <xf numFmtId="0" fontId="8" fillId="0" borderId="0"/>
    <xf numFmtId="0" fontId="10" fillId="0" borderId="0"/>
    <xf numFmtId="0" fontId="1" fillId="0" borderId="0"/>
    <xf numFmtId="0" fontId="1" fillId="0" borderId="0"/>
    <xf numFmtId="0" fontId="21"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1" fillId="0" borderId="0"/>
    <xf numFmtId="0" fontId="10" fillId="0" borderId="0"/>
    <xf numFmtId="0" fontId="1" fillId="0" borderId="0"/>
    <xf numFmtId="0" fontId="1" fillId="0" borderId="0"/>
    <xf numFmtId="0" fontId="21" fillId="0" borderId="0" applyFill="0" applyBorder="0" applyProtection="0"/>
    <xf numFmtId="0" fontId="10" fillId="0" borderId="0"/>
    <xf numFmtId="0" fontId="8" fillId="0" borderId="0"/>
    <xf numFmtId="0" fontId="10"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1" fillId="0" borderId="0"/>
    <xf numFmtId="0" fontId="8" fillId="0" borderId="0"/>
    <xf numFmtId="0" fontId="10" fillId="0" borderId="0"/>
    <xf numFmtId="0" fontId="1" fillId="0" borderId="0"/>
    <xf numFmtId="0" fontId="21" fillId="0" borderId="0" applyFill="0" applyBorder="0" applyProtection="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166" fontId="1"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0" fontId="70" fillId="0" borderId="0"/>
    <xf numFmtId="166" fontId="70" fillId="0" borderId="0" applyFont="0" applyFill="0" applyBorder="0" applyAlignment="0" applyProtection="0"/>
    <xf numFmtId="9" fontId="7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cellStyleXfs>
  <cellXfs count="1253">
    <xf numFmtId="0" fontId="0" fillId="0" borderId="0" xfId="0"/>
    <xf numFmtId="0" fontId="1" fillId="0" borderId="0" xfId="1"/>
    <xf numFmtId="0" fontId="6" fillId="0" borderId="0" xfId="1" applyFont="1"/>
    <xf numFmtId="0" fontId="6" fillId="0" borderId="1" xfId="1" applyFont="1" applyBorder="1"/>
    <xf numFmtId="165" fontId="6" fillId="0" borderId="0" xfId="1" applyNumberFormat="1" applyFont="1" applyFill="1" applyAlignment="1">
      <alignment horizontal="right"/>
    </xf>
    <xf numFmtId="165" fontId="4" fillId="0" borderId="0" xfId="1" applyNumberFormat="1" applyFont="1" applyAlignment="1">
      <alignment horizontal="right"/>
    </xf>
    <xf numFmtId="165" fontId="6" fillId="0" borderId="1" xfId="1" applyNumberFormat="1" applyFont="1" applyFill="1" applyBorder="1" applyAlignment="1">
      <alignment horizontal="right"/>
    </xf>
    <xf numFmtId="165" fontId="6" fillId="0" borderId="0" xfId="1" applyNumberFormat="1" applyFont="1" applyFill="1" applyAlignment="1">
      <alignment horizontal="right"/>
    </xf>
    <xf numFmtId="0" fontId="1" fillId="0" borderId="0" xfId="1" applyFont="1"/>
    <xf numFmtId="0" fontId="1" fillId="0" borderId="0" xfId="1" applyFill="1" applyAlignment="1"/>
    <xf numFmtId="0" fontId="1" fillId="0" borderId="0" xfId="1" applyAlignment="1"/>
    <xf numFmtId="49" fontId="6" fillId="0" borderId="0" xfId="1" applyNumberFormat="1" applyFont="1"/>
    <xf numFmtId="0" fontId="5" fillId="0" borderId="0" xfId="1" applyFont="1" applyAlignment="1"/>
    <xf numFmtId="0" fontId="5" fillId="0" borderId="0" xfId="1" applyFont="1" applyAlignment="1">
      <alignment wrapText="1"/>
    </xf>
    <xf numFmtId="0" fontId="14" fillId="0" borderId="0" xfId="1" applyFont="1" applyAlignment="1">
      <alignment vertical="center" wrapText="1"/>
    </xf>
    <xf numFmtId="0" fontId="4" fillId="0" borderId="0" xfId="1" applyFont="1" applyAlignment="1">
      <alignment wrapText="1"/>
    </xf>
    <xf numFmtId="0" fontId="6" fillId="0" borderId="0" xfId="1" applyFont="1" applyAlignment="1"/>
    <xf numFmtId="0" fontId="6" fillId="0" borderId="0" xfId="1" applyFont="1" applyBorder="1"/>
    <xf numFmtId="0" fontId="6" fillId="0" borderId="0" xfId="1" applyFont="1" applyBorder="1" applyAlignment="1"/>
    <xf numFmtId="0" fontId="4" fillId="0" borderId="0" xfId="1" applyFont="1" applyAlignment="1"/>
    <xf numFmtId="0" fontId="1" fillId="0" borderId="0" xfId="1" applyFont="1" applyAlignment="1">
      <alignment vertical="top" wrapText="1"/>
    </xf>
    <xf numFmtId="0" fontId="1" fillId="0" borderId="0" xfId="1" applyFont="1" applyAlignment="1">
      <alignment vertical="top"/>
    </xf>
    <xf numFmtId="0" fontId="1" fillId="0" borderId="0" xfId="1" applyNumberFormat="1"/>
    <xf numFmtId="4" fontId="1" fillId="0" borderId="0" xfId="1" applyNumberFormat="1"/>
    <xf numFmtId="0" fontId="16" fillId="0" borderId="0" xfId="1" applyNumberFormat="1" applyFont="1" applyBorder="1"/>
    <xf numFmtId="0" fontId="17" fillId="0" borderId="0" xfId="1" applyNumberFormat="1" applyFont="1" applyBorder="1"/>
    <xf numFmtId="0" fontId="16" fillId="0" borderId="0" xfId="1" applyFont="1" applyBorder="1"/>
    <xf numFmtId="0" fontId="16" fillId="0" borderId="0" xfId="1" applyFont="1" applyBorder="1" applyAlignment="1">
      <alignment horizontal="center"/>
    </xf>
    <xf numFmtId="0" fontId="18" fillId="0" borderId="0" xfId="1" applyFont="1" applyBorder="1" applyAlignment="1">
      <alignment horizontal="center"/>
    </xf>
    <xf numFmtId="4" fontId="16" fillId="0" borderId="0" xfId="1" applyNumberFormat="1" applyFont="1" applyBorder="1"/>
    <xf numFmtId="0" fontId="17" fillId="0" borderId="0" xfId="1" applyFont="1"/>
    <xf numFmtId="0" fontId="16" fillId="0" borderId="3" xfId="1" applyNumberFormat="1" applyFont="1" applyBorder="1"/>
    <xf numFmtId="0" fontId="17" fillId="0" borderId="3" xfId="1" applyNumberFormat="1" applyFont="1" applyBorder="1"/>
    <xf numFmtId="0" fontId="16" fillId="0" borderId="3" xfId="1" applyFont="1" applyBorder="1"/>
    <xf numFmtId="0" fontId="13" fillId="0" borderId="3" xfId="1" applyFont="1" applyBorder="1"/>
    <xf numFmtId="0" fontId="16" fillId="0" borderId="3" xfId="1" applyFont="1" applyBorder="1" applyAlignment="1">
      <alignment horizontal="center"/>
    </xf>
    <xf numFmtId="0" fontId="17" fillId="0" borderId="3" xfId="1" applyFont="1" applyBorder="1" applyAlignment="1">
      <alignment horizontal="center"/>
    </xf>
    <xf numFmtId="0" fontId="18" fillId="0" borderId="3" xfId="1" applyFont="1" applyBorder="1" applyAlignment="1">
      <alignment horizontal="center"/>
    </xf>
    <xf numFmtId="4" fontId="17" fillId="0" borderId="3" xfId="1" applyNumberFormat="1" applyFont="1" applyBorder="1"/>
    <xf numFmtId="0" fontId="2" fillId="2" borderId="0" xfId="1" applyNumberFormat="1" applyFont="1" applyFill="1"/>
    <xf numFmtId="0" fontId="1" fillId="2" borderId="0" xfId="1" applyNumberFormat="1" applyFill="1"/>
    <xf numFmtId="0" fontId="2" fillId="2" borderId="0" xfId="1" applyFont="1" applyFill="1"/>
    <xf numFmtId="0" fontId="13" fillId="2" borderId="0" xfId="1" applyFont="1" applyFill="1"/>
    <xf numFmtId="0" fontId="1" fillId="2" borderId="0" xfId="1" applyFill="1"/>
    <xf numFmtId="0" fontId="1" fillId="2" borderId="0" xfId="1" applyFill="1" applyAlignment="1">
      <alignment horizontal="center"/>
    </xf>
    <xf numFmtId="4" fontId="1" fillId="2" borderId="0" xfId="1" applyNumberFormat="1" applyFill="1"/>
    <xf numFmtId="0" fontId="1" fillId="0" borderId="0" xfId="1" applyNumberFormat="1" applyFont="1" applyBorder="1" applyAlignment="1">
      <alignment horizontal="justify" vertical="top" wrapText="1"/>
    </xf>
    <xf numFmtId="0" fontId="13" fillId="0" borderId="0" xfId="1" applyNumberFormat="1" applyFont="1"/>
    <xf numFmtId="49" fontId="1" fillId="0" borderId="0" xfId="1" applyNumberFormat="1" applyFont="1" applyAlignment="1">
      <alignment horizontal="center"/>
    </xf>
    <xf numFmtId="4" fontId="1" fillId="0" borderId="0" xfId="1" applyNumberFormat="1" applyFont="1"/>
    <xf numFmtId="0" fontId="1" fillId="0" borderId="0" xfId="1" applyFill="1"/>
    <xf numFmtId="0" fontId="1" fillId="0" borderId="1" xfId="1" applyNumberFormat="1" applyFont="1" applyBorder="1" applyAlignment="1">
      <alignment horizontal="left" vertical="top"/>
    </xf>
    <xf numFmtId="0" fontId="1" fillId="0" borderId="1" xfId="1" applyNumberFormat="1" applyFont="1" applyBorder="1" applyAlignment="1">
      <alignment horizontal="justify" vertical="top" wrapText="1"/>
    </xf>
    <xf numFmtId="0" fontId="13" fillId="0" borderId="1" xfId="1" applyNumberFormat="1" applyFont="1" applyBorder="1"/>
    <xf numFmtId="2" fontId="1" fillId="0" borderId="1" xfId="1" applyNumberFormat="1" applyFont="1" applyFill="1" applyBorder="1"/>
    <xf numFmtId="49" fontId="1" fillId="0" borderId="1" xfId="1" applyNumberFormat="1" applyFont="1" applyFill="1" applyBorder="1" applyAlignment="1">
      <alignment horizontal="center"/>
    </xf>
    <xf numFmtId="4" fontId="1" fillId="0" borderId="1" xfId="1" applyNumberFormat="1" applyFont="1" applyFill="1" applyBorder="1"/>
    <xf numFmtId="0" fontId="14" fillId="2" borderId="0" xfId="1" applyNumberFormat="1" applyFont="1" applyFill="1"/>
    <xf numFmtId="0" fontId="20" fillId="2" borderId="0" xfId="1" applyNumberFormat="1" applyFont="1" applyFill="1"/>
    <xf numFmtId="0" fontId="14" fillId="2" borderId="0" xfId="1" applyFont="1" applyFill="1"/>
    <xf numFmtId="0" fontId="20" fillId="3" borderId="0" xfId="1" applyFont="1" applyFill="1"/>
    <xf numFmtId="0" fontId="20" fillId="3" borderId="0" xfId="1" applyFont="1" applyFill="1" applyAlignment="1">
      <alignment horizontal="center"/>
    </xf>
    <xf numFmtId="0" fontId="14" fillId="3" borderId="0" xfId="1" applyFont="1" applyFill="1"/>
    <xf numFmtId="4" fontId="14" fillId="3" borderId="0" xfId="1" applyNumberFormat="1" applyFont="1" applyFill="1"/>
    <xf numFmtId="0" fontId="6" fillId="0" borderId="0" xfId="1" applyNumberFormat="1" applyFont="1"/>
    <xf numFmtId="0" fontId="13" fillId="0" borderId="0" xfId="1" applyFont="1" applyAlignment="1"/>
    <xf numFmtId="0" fontId="6" fillId="0" borderId="0" xfId="1" applyFont="1" applyFill="1" applyAlignment="1"/>
    <xf numFmtId="0" fontId="6" fillId="0" borderId="0" xfId="1" applyFont="1" applyFill="1" applyAlignment="1">
      <alignment horizontal="center"/>
    </xf>
    <xf numFmtId="4" fontId="6" fillId="0" borderId="0" xfId="1" applyNumberFormat="1" applyFont="1" applyFill="1"/>
    <xf numFmtId="0" fontId="16" fillId="0" borderId="0" xfId="1" applyFont="1" applyFill="1" applyBorder="1" applyAlignment="1">
      <alignment horizontal="center"/>
    </xf>
    <xf numFmtId="0" fontId="18" fillId="0" borderId="0" xfId="1" applyFont="1" applyFill="1" applyBorder="1" applyAlignment="1">
      <alignment horizontal="center"/>
    </xf>
    <xf numFmtId="4" fontId="16" fillId="0" borderId="0" xfId="1" applyNumberFormat="1" applyFont="1" applyFill="1" applyBorder="1"/>
    <xf numFmtId="0" fontId="16" fillId="0" borderId="3" xfId="1" applyFont="1" applyFill="1" applyBorder="1" applyAlignment="1">
      <alignment horizontal="center"/>
    </xf>
    <xf numFmtId="0" fontId="17" fillId="0" borderId="3" xfId="1" applyFont="1" applyFill="1" applyBorder="1" applyAlignment="1">
      <alignment horizontal="center"/>
    </xf>
    <xf numFmtId="0" fontId="18" fillId="0" borderId="3" xfId="1" applyFont="1" applyFill="1" applyBorder="1" applyAlignment="1">
      <alignment horizontal="center"/>
    </xf>
    <xf numFmtId="4" fontId="17" fillId="0" borderId="3" xfId="1" applyNumberFormat="1" applyFont="1" applyFill="1" applyBorder="1"/>
    <xf numFmtId="0" fontId="1" fillId="3" borderId="0" xfId="1" applyFill="1"/>
    <xf numFmtId="0" fontId="1" fillId="3" borderId="0" xfId="1" applyFill="1" applyAlignment="1">
      <alignment horizontal="center"/>
    </xf>
    <xf numFmtId="4" fontId="1" fillId="3" borderId="0" xfId="1" applyNumberFormat="1" applyFill="1"/>
    <xf numFmtId="0" fontId="13" fillId="0" borderId="0" xfId="1" applyFont="1"/>
    <xf numFmtId="0" fontId="1" fillId="0" borderId="0" xfId="1" applyFill="1" applyAlignment="1">
      <alignment horizontal="center"/>
    </xf>
    <xf numFmtId="4" fontId="1" fillId="0" borderId="0" xfId="1" applyNumberFormat="1" applyFill="1"/>
    <xf numFmtId="0" fontId="14" fillId="2" borderId="0" xfId="1" applyNumberFormat="1" applyFont="1" applyFill="1" applyBorder="1"/>
    <xf numFmtId="0" fontId="20" fillId="2" borderId="0" xfId="1" applyNumberFormat="1" applyFont="1" applyFill="1" applyBorder="1"/>
    <xf numFmtId="0" fontId="14" fillId="2" borderId="0" xfId="1" applyFont="1" applyFill="1" applyBorder="1"/>
    <xf numFmtId="0" fontId="13" fillId="2" borderId="0" xfId="1" applyFont="1" applyFill="1" applyBorder="1"/>
    <xf numFmtId="0" fontId="20" fillId="3" borderId="0" xfId="1" applyFont="1" applyFill="1" applyBorder="1" applyAlignment="1">
      <alignment horizontal="center"/>
    </xf>
    <xf numFmtId="0" fontId="14" fillId="3" borderId="0" xfId="1" applyFont="1" applyFill="1" applyBorder="1"/>
    <xf numFmtId="4" fontId="14" fillId="3" borderId="0" xfId="1" applyNumberFormat="1" applyFont="1" applyFill="1" applyBorder="1"/>
    <xf numFmtId="0" fontId="0" fillId="0" borderId="0" xfId="0" applyAlignment="1">
      <alignment vertical="top"/>
    </xf>
    <xf numFmtId="0" fontId="14" fillId="0" borderId="0" xfId="1" applyNumberFormat="1" applyFont="1" applyFill="1"/>
    <xf numFmtId="0" fontId="20" fillId="0" borderId="0" xfId="1" applyNumberFormat="1" applyFont="1" applyFill="1"/>
    <xf numFmtId="0" fontId="14" fillId="0" borderId="0" xfId="1" applyFont="1" applyFill="1"/>
    <xf numFmtId="0" fontId="13" fillId="0" borderId="0" xfId="1" applyFont="1" applyFill="1"/>
    <xf numFmtId="0" fontId="20" fillId="0" borderId="0" xfId="1" applyFont="1" applyFill="1" applyAlignment="1">
      <alignment horizontal="center"/>
    </xf>
    <xf numFmtId="4" fontId="14" fillId="0" borderId="0" xfId="1" applyNumberFormat="1" applyFont="1" applyFill="1"/>
    <xf numFmtId="0" fontId="1" fillId="0" borderId="0" xfId="1" applyAlignment="1">
      <alignment horizontal="center"/>
    </xf>
    <xf numFmtId="0" fontId="1" fillId="0" borderId="0" xfId="1" applyNumberFormat="1" applyFont="1" applyBorder="1" applyAlignment="1">
      <alignment horizontal="left" vertical="top"/>
    </xf>
    <xf numFmtId="2" fontId="1" fillId="0" borderId="0" xfId="1" applyNumberFormat="1" applyFont="1"/>
    <xf numFmtId="0" fontId="6" fillId="0" borderId="0" xfId="1" applyFont="1" applyBorder="1" applyAlignment="1">
      <alignment horizontal="left"/>
    </xf>
    <xf numFmtId="0" fontId="6" fillId="0" borderId="1" xfId="1" applyFont="1" applyBorder="1" applyAlignment="1">
      <alignment horizontal="left"/>
    </xf>
    <xf numFmtId="0" fontId="2" fillId="4" borderId="0" xfId="72" applyFont="1" applyFill="1"/>
    <xf numFmtId="165" fontId="1" fillId="0" borderId="0" xfId="1" applyNumberFormat="1"/>
    <xf numFmtId="165" fontId="1" fillId="0" borderId="1" xfId="1" applyNumberFormat="1" applyBorder="1"/>
    <xf numFmtId="0" fontId="24" fillId="0" borderId="0" xfId="1" applyFont="1" applyAlignment="1">
      <alignment horizontal="right"/>
    </xf>
    <xf numFmtId="0" fontId="24" fillId="0" borderId="0" xfId="1" applyFont="1" applyFill="1" applyAlignment="1">
      <alignment horizontal="right"/>
    </xf>
    <xf numFmtId="0" fontId="24" fillId="0" borderId="0" xfId="1" applyFont="1" applyBorder="1" applyAlignment="1">
      <alignment horizontal="right"/>
    </xf>
    <xf numFmtId="165" fontId="24" fillId="0" borderId="0" xfId="1" applyNumberFormat="1" applyFont="1" applyBorder="1" applyAlignment="1">
      <alignment horizontal="right"/>
    </xf>
    <xf numFmtId="0" fontId="24" fillId="0" borderId="0" xfId="1" applyFont="1"/>
    <xf numFmtId="165" fontId="14" fillId="0" borderId="0" xfId="1" applyNumberFormat="1" applyFont="1"/>
    <xf numFmtId="0" fontId="14" fillId="0" borderId="0" xfId="1" applyFont="1"/>
    <xf numFmtId="0" fontId="5" fillId="0" borderId="0" xfId="1" applyFont="1" applyAlignment="1">
      <alignment horizontal="left"/>
    </xf>
    <xf numFmtId="0" fontId="6" fillId="0" borderId="0" xfId="1" applyFont="1" applyAlignment="1">
      <alignment horizontal="left"/>
    </xf>
    <xf numFmtId="0" fontId="6" fillId="0" borderId="0" xfId="1" applyFont="1" applyBorder="1" applyAlignment="1">
      <alignment horizontal="left"/>
    </xf>
    <xf numFmtId="0" fontId="1" fillId="0" borderId="0" xfId="1" applyFont="1" applyAlignment="1">
      <alignment horizontal="left"/>
    </xf>
    <xf numFmtId="0" fontId="5" fillId="0" borderId="0" xfId="1" applyFont="1" applyAlignment="1">
      <alignment horizontal="left" vertical="center" wrapText="1"/>
    </xf>
    <xf numFmtId="0" fontId="4" fillId="0" borderId="0" xfId="1" applyFont="1" applyAlignment="1">
      <alignment vertical="top" wrapText="1"/>
    </xf>
    <xf numFmtId="0" fontId="1" fillId="0" borderId="0" xfId="1" applyAlignment="1">
      <alignment vertical="top"/>
    </xf>
    <xf numFmtId="165" fontId="24" fillId="0" borderId="0" xfId="1" applyNumberFormat="1" applyFont="1" applyFill="1" applyAlignment="1"/>
    <xf numFmtId="165" fontId="24" fillId="0" borderId="0" xfId="1" quotePrefix="1" applyNumberFormat="1" applyFont="1" applyFill="1" applyAlignment="1"/>
    <xf numFmtId="165" fontId="24" fillId="0" borderId="1" xfId="1" applyNumberFormat="1" applyFont="1" applyFill="1" applyBorder="1" applyAlignment="1"/>
    <xf numFmtId="0" fontId="1" fillId="5" borderId="0" xfId="1" applyFill="1"/>
    <xf numFmtId="0" fontId="6" fillId="0" borderId="0" xfId="1" applyFont="1" applyBorder="1" applyAlignment="1">
      <alignment horizontal="left"/>
    </xf>
    <xf numFmtId="0" fontId="6" fillId="0" borderId="1" xfId="1" applyFont="1" applyBorder="1" applyAlignment="1">
      <alignment horizontal="left"/>
    </xf>
    <xf numFmtId="0" fontId="5" fillId="0" borderId="0" xfId="1" applyFont="1" applyAlignment="1">
      <alignment horizontal="left" vertical="center" wrapText="1"/>
    </xf>
    <xf numFmtId="0" fontId="1" fillId="0" borderId="0" xfId="1" applyNumberFormat="1" applyFill="1"/>
    <xf numFmtId="0" fontId="1" fillId="0" borderId="1" xfId="1" applyNumberFormat="1" applyFont="1" applyFill="1" applyBorder="1" applyAlignment="1">
      <alignment horizontal="left" vertical="top"/>
    </xf>
    <xf numFmtId="0" fontId="1" fillId="0" borderId="1" xfId="1" applyNumberFormat="1" applyFont="1" applyFill="1" applyBorder="1" applyAlignment="1">
      <alignment horizontal="justify" vertical="top"/>
    </xf>
    <xf numFmtId="0" fontId="1" fillId="0" borderId="1" xfId="1" applyNumberFormat="1" applyFill="1" applyBorder="1"/>
    <xf numFmtId="0" fontId="1" fillId="0" borderId="1" xfId="1" applyFill="1" applyBorder="1"/>
    <xf numFmtId="0" fontId="13" fillId="0" borderId="1" xfId="1" applyFont="1" applyFill="1" applyBorder="1"/>
    <xf numFmtId="0" fontId="1" fillId="0" borderId="1" xfId="1" applyFill="1" applyBorder="1" applyAlignment="1">
      <alignment horizontal="center"/>
    </xf>
    <xf numFmtId="4" fontId="1" fillId="0" borderId="1" xfId="1" applyNumberFormat="1" applyFill="1" applyBorder="1"/>
    <xf numFmtId="0" fontId="1" fillId="0" borderId="0" xfId="1" applyNumberFormat="1" applyFont="1" applyFill="1" applyBorder="1" applyAlignment="1">
      <alignment horizontal="left" vertical="top"/>
    </xf>
    <xf numFmtId="49" fontId="1" fillId="0" borderId="0" xfId="1" applyNumberFormat="1" applyFont="1" applyFill="1" applyBorder="1" applyAlignment="1">
      <alignment horizontal="left" vertical="top"/>
    </xf>
    <xf numFmtId="0" fontId="1" fillId="0" borderId="0" xfId="1" applyNumberFormat="1" applyFont="1" applyFill="1" applyBorder="1" applyAlignment="1">
      <alignment horizontal="justify" vertical="top"/>
    </xf>
    <xf numFmtId="0" fontId="13" fillId="0" borderId="0" xfId="1" applyNumberFormat="1" applyFont="1" applyFill="1" applyAlignment="1">
      <alignment wrapText="1"/>
    </xf>
    <xf numFmtId="2" fontId="1" fillId="0" borderId="0" xfId="1" applyNumberFormat="1" applyFont="1" applyFill="1"/>
    <xf numFmtId="49" fontId="1" fillId="0" borderId="0" xfId="1" applyNumberFormat="1" applyFont="1" applyFill="1" applyBorder="1" applyAlignment="1">
      <alignment horizontal="center"/>
    </xf>
    <xf numFmtId="4" fontId="1" fillId="0" borderId="0" xfId="1" applyNumberFormat="1" applyFont="1" applyFill="1" applyBorder="1"/>
    <xf numFmtId="0" fontId="1" fillId="2" borderId="5" xfId="1" applyNumberFormat="1" applyFill="1" applyBorder="1"/>
    <xf numFmtId="0" fontId="2" fillId="4" borderId="5" xfId="72" applyFont="1" applyFill="1" applyBorder="1"/>
    <xf numFmtId="4" fontId="14" fillId="3" borderId="5" xfId="1" applyNumberFormat="1" applyFont="1" applyFill="1" applyBorder="1"/>
    <xf numFmtId="0" fontId="20" fillId="2" borderId="5" xfId="1" applyNumberFormat="1" applyFont="1" applyFill="1" applyBorder="1"/>
    <xf numFmtId="0" fontId="14" fillId="2" borderId="5" xfId="1" applyFont="1" applyFill="1" applyBorder="1"/>
    <xf numFmtId="0" fontId="13" fillId="2" borderId="5" xfId="1" applyFont="1" applyFill="1" applyBorder="1"/>
    <xf numFmtId="0" fontId="20" fillId="3" borderId="5" xfId="1" applyFont="1" applyFill="1" applyBorder="1"/>
    <xf numFmtId="0" fontId="20" fillId="3" borderId="5" xfId="1" applyFont="1" applyFill="1" applyBorder="1" applyAlignment="1">
      <alignment horizontal="center"/>
    </xf>
    <xf numFmtId="0" fontId="14" fillId="2" borderId="5" xfId="1" applyNumberFormat="1" applyFont="1" applyFill="1" applyBorder="1"/>
    <xf numFmtId="0" fontId="1" fillId="0" borderId="1" xfId="1" applyBorder="1"/>
    <xf numFmtId="0" fontId="14" fillId="3" borderId="5" xfId="1" applyFont="1" applyFill="1" applyBorder="1"/>
    <xf numFmtId="0" fontId="14" fillId="0" borderId="0" xfId="1" applyFont="1" applyAlignment="1">
      <alignment horizontal="left" vertical="center" wrapText="1"/>
    </xf>
    <xf numFmtId="14" fontId="14" fillId="0" borderId="0" xfId="1" applyNumberFormat="1" applyFont="1" applyAlignment="1">
      <alignment horizontal="left" vertical="center" wrapText="1"/>
    </xf>
    <xf numFmtId="49" fontId="19" fillId="0" borderId="0" xfId="1" applyNumberFormat="1" applyFont="1" applyFill="1" applyBorder="1"/>
    <xf numFmtId="0" fontId="1" fillId="0" borderId="0" xfId="1" applyNumberFormat="1" applyFill="1" applyBorder="1"/>
    <xf numFmtId="0" fontId="19" fillId="0" borderId="0" xfId="1" applyFont="1" applyFill="1" applyBorder="1"/>
    <xf numFmtId="0" fontId="13" fillId="0" borderId="0" xfId="1" applyNumberFormat="1" applyFont="1" applyFill="1"/>
    <xf numFmtId="49" fontId="1" fillId="0" borderId="0" xfId="1" applyNumberFormat="1" applyFont="1" applyFill="1" applyAlignment="1">
      <alignment horizontal="center"/>
    </xf>
    <xf numFmtId="4" fontId="1" fillId="0" borderId="0" xfId="1" applyNumberFormat="1" applyFont="1" applyFill="1"/>
    <xf numFmtId="0" fontId="1" fillId="0" borderId="0" xfId="1" applyNumberFormat="1" applyFont="1" applyFill="1" applyBorder="1" applyAlignment="1">
      <alignment horizontal="justify" vertical="top" wrapText="1"/>
    </xf>
    <xf numFmtId="0" fontId="13" fillId="0" borderId="0" xfId="1" applyNumberFormat="1" applyFont="1" applyFill="1" applyBorder="1"/>
    <xf numFmtId="2" fontId="1" fillId="0" borderId="0" xfId="1" applyNumberFormat="1" applyFont="1" applyFill="1" applyBorder="1"/>
    <xf numFmtId="0" fontId="8" fillId="0" borderId="0" xfId="17" applyFill="1" applyBorder="1" applyAlignment="1">
      <alignment horizontal="center"/>
    </xf>
    <xf numFmtId="0" fontId="8" fillId="0" borderId="0" xfId="18" applyFill="1" applyBorder="1" applyAlignment="1">
      <alignment horizontal="center"/>
    </xf>
    <xf numFmtId="0" fontId="13" fillId="0" borderId="0" xfId="1" applyFont="1" applyFill="1" applyBorder="1"/>
    <xf numFmtId="0" fontId="1" fillId="0" borderId="0" xfId="1" applyFill="1" applyBorder="1"/>
    <xf numFmtId="0" fontId="1" fillId="0" borderId="0" xfId="1" applyFill="1" applyBorder="1" applyAlignment="1">
      <alignment horizontal="center"/>
    </xf>
    <xf numFmtId="4" fontId="1" fillId="0" borderId="0" xfId="1" applyNumberFormat="1" applyFill="1" applyBorder="1"/>
    <xf numFmtId="0" fontId="19" fillId="0" borderId="2" xfId="1" applyNumberFormat="1" applyFont="1" applyFill="1" applyBorder="1"/>
    <xf numFmtId="0" fontId="1" fillId="0" borderId="2" xfId="1" applyNumberFormat="1" applyFill="1" applyBorder="1"/>
    <xf numFmtId="0" fontId="19" fillId="0" borderId="2" xfId="1" applyFont="1" applyFill="1" applyBorder="1"/>
    <xf numFmtId="0" fontId="13" fillId="0" borderId="2" xfId="1" applyFont="1" applyFill="1" applyBorder="1"/>
    <xf numFmtId="0" fontId="1" fillId="0" borderId="2" xfId="1" applyFill="1" applyBorder="1"/>
    <xf numFmtId="0" fontId="1" fillId="0" borderId="2" xfId="1" applyFill="1" applyBorder="1" applyAlignment="1">
      <alignment horizontal="center"/>
    </xf>
    <xf numFmtId="4" fontId="1" fillId="0" borderId="2" xfId="1" applyNumberFormat="1" applyFill="1" applyBorder="1"/>
    <xf numFmtId="49" fontId="19" fillId="0" borderId="2" xfId="1" applyNumberFormat="1" applyFont="1" applyFill="1" applyBorder="1"/>
    <xf numFmtId="0" fontId="13" fillId="0" borderId="2" xfId="1" applyNumberFormat="1" applyFont="1" applyFill="1" applyBorder="1"/>
    <xf numFmtId="2" fontId="1" fillId="0" borderId="2" xfId="1" applyNumberFormat="1" applyFont="1" applyFill="1" applyBorder="1"/>
    <xf numFmtId="49" fontId="1" fillId="0" borderId="2" xfId="1" applyNumberFormat="1" applyFont="1" applyFill="1" applyBorder="1" applyAlignment="1">
      <alignment horizontal="center"/>
    </xf>
    <xf numFmtId="4" fontId="1" fillId="0" borderId="2" xfId="1" applyNumberFormat="1" applyFont="1" applyFill="1" applyBorder="1"/>
    <xf numFmtId="0" fontId="13" fillId="0" borderId="0" xfId="1" applyNumberFormat="1" applyFont="1" applyFill="1" applyBorder="1" applyAlignment="1">
      <alignment wrapText="1"/>
    </xf>
    <xf numFmtId="4" fontId="5" fillId="0" borderId="0" xfId="1" applyNumberFormat="1" applyFont="1" applyAlignment="1"/>
    <xf numFmtId="4" fontId="5" fillId="0" borderId="0" xfId="1" applyNumberFormat="1" applyFont="1" applyAlignment="1">
      <alignment horizontal="left" vertical="center" wrapText="1"/>
    </xf>
    <xf numFmtId="4" fontId="14" fillId="0" borderId="0" xfId="1" applyNumberFormat="1" applyFont="1" applyAlignment="1">
      <alignment vertical="center" wrapText="1"/>
    </xf>
    <xf numFmtId="4" fontId="24" fillId="0" borderId="0" xfId="1" applyNumberFormat="1" applyFont="1" applyFill="1" applyAlignment="1"/>
    <xf numFmtId="4" fontId="24" fillId="0" borderId="0" xfId="1" applyNumberFormat="1" applyFont="1" applyAlignment="1">
      <alignment horizontal="right"/>
    </xf>
    <xf numFmtId="4" fontId="24" fillId="0" borderId="0" xfId="1" quotePrefix="1" applyNumberFormat="1" applyFont="1" applyFill="1" applyAlignment="1"/>
    <xf numFmtId="4" fontId="24" fillId="0" borderId="0" xfId="1" applyNumberFormat="1" applyFont="1" applyBorder="1" applyAlignment="1">
      <alignment horizontal="right"/>
    </xf>
    <xf numFmtId="4" fontId="24" fillId="0" borderId="1" xfId="1" applyNumberFormat="1" applyFont="1" applyFill="1" applyBorder="1" applyAlignment="1"/>
    <xf numFmtId="4" fontId="24" fillId="0" borderId="0" xfId="1" applyNumberFormat="1" applyFont="1"/>
    <xf numFmtId="4" fontId="16" fillId="0" borderId="0" xfId="1" applyNumberFormat="1" applyFont="1" applyBorder="1" applyAlignment="1">
      <alignment horizontal="center"/>
    </xf>
    <xf numFmtId="4" fontId="16" fillId="0" borderId="3" xfId="1" applyNumberFormat="1" applyFont="1" applyBorder="1" applyAlignment="1">
      <alignment horizontal="center"/>
    </xf>
    <xf numFmtId="4" fontId="20" fillId="3" borderId="0" xfId="1" applyNumberFormat="1" applyFont="1" applyFill="1"/>
    <xf numFmtId="4" fontId="6" fillId="0" borderId="0" xfId="1" applyNumberFormat="1" applyFont="1" applyFill="1" applyAlignment="1"/>
    <xf numFmtId="4" fontId="16" fillId="0" borderId="0" xfId="1" applyNumberFormat="1" applyFont="1" applyFill="1" applyBorder="1" applyAlignment="1">
      <alignment horizontal="center"/>
    </xf>
    <xf numFmtId="4" fontId="16" fillId="0" borderId="3" xfId="1" applyNumberFormat="1" applyFont="1" applyFill="1" applyBorder="1" applyAlignment="1">
      <alignment horizontal="center"/>
    </xf>
    <xf numFmtId="4" fontId="20" fillId="3" borderId="0" xfId="1" applyNumberFormat="1" applyFont="1" applyFill="1" applyBorder="1"/>
    <xf numFmtId="4" fontId="20" fillId="0" borderId="0" xfId="1" applyNumberFormat="1" applyFont="1" applyFill="1"/>
    <xf numFmtId="4" fontId="20" fillId="3" borderId="5" xfId="1" applyNumberFormat="1" applyFont="1" applyFill="1" applyBorder="1"/>
    <xf numFmtId="2" fontId="1" fillId="0" borderId="0" xfId="1" applyNumberFormat="1" applyFont="1" applyFill="1" applyBorder="1" applyAlignment="1">
      <alignment horizontal="left" vertical="top"/>
    </xf>
    <xf numFmtId="2" fontId="1" fillId="0" borderId="0" xfId="1" applyNumberFormat="1" applyFill="1" applyBorder="1"/>
    <xf numFmtId="0" fontId="13" fillId="0" borderId="0" xfId="71" applyNumberFormat="1" applyFont="1" applyFill="1" applyBorder="1" applyAlignment="1">
      <alignment horizontal="justify" vertical="top" wrapText="1"/>
    </xf>
    <xf numFmtId="0" fontId="15" fillId="0" borderId="0" xfId="0" applyFont="1" applyFill="1"/>
    <xf numFmtId="0" fontId="1" fillId="0" borderId="1" xfId="1" applyNumberFormat="1" applyFont="1" applyFill="1" applyBorder="1" applyAlignment="1">
      <alignment horizontal="justify" vertical="top" wrapText="1"/>
    </xf>
    <xf numFmtId="0" fontId="13" fillId="0" borderId="1" xfId="1" applyNumberFormat="1" applyFont="1" applyFill="1" applyBorder="1"/>
    <xf numFmtId="0" fontId="13" fillId="0" borderId="0" xfId="1" applyFont="1" applyFill="1" applyBorder="1" applyAlignment="1">
      <alignment wrapText="1"/>
    </xf>
    <xf numFmtId="0" fontId="15" fillId="0" borderId="0" xfId="0" applyFont="1" applyFill="1" applyAlignment="1">
      <alignment wrapText="1"/>
    </xf>
    <xf numFmtId="0" fontId="1" fillId="0" borderId="0" xfId="1"/>
    <xf numFmtId="2" fontId="1" fillId="0" borderId="0" xfId="1" applyNumberFormat="1" applyFont="1" applyFill="1"/>
    <xf numFmtId="0" fontId="1" fillId="0" borderId="0" xfId="1" applyNumberFormat="1" applyFont="1" applyFill="1" applyBorder="1" applyAlignment="1">
      <alignment horizontal="left" vertical="top"/>
    </xf>
    <xf numFmtId="4" fontId="1" fillId="0" borderId="0" xfId="1" applyNumberFormat="1" applyFont="1" applyFill="1"/>
    <xf numFmtId="0" fontId="1" fillId="0" borderId="0" xfId="1" applyNumberFormat="1" applyFont="1" applyFill="1" applyBorder="1" applyAlignment="1">
      <alignment horizontal="justify" vertical="top" wrapText="1"/>
    </xf>
    <xf numFmtId="49" fontId="1" fillId="0" borderId="0" xfId="1" applyNumberFormat="1" applyFont="1" applyFill="1" applyBorder="1" applyAlignment="1">
      <alignment horizontal="center"/>
    </xf>
    <xf numFmtId="0" fontId="13" fillId="0" borderId="0" xfId="71" applyNumberFormat="1" applyFont="1" applyBorder="1" applyAlignment="1">
      <alignment horizontal="justify" vertical="top"/>
    </xf>
    <xf numFmtId="0" fontId="1" fillId="0" borderId="0" xfId="1"/>
    <xf numFmtId="2" fontId="1" fillId="0" borderId="0" xfId="1" applyNumberFormat="1" applyFont="1" applyFill="1"/>
    <xf numFmtId="0" fontId="1" fillId="0" borderId="0" xfId="1" applyNumberFormat="1" applyFont="1" applyFill="1" applyBorder="1" applyAlignment="1">
      <alignment horizontal="left" vertical="top"/>
    </xf>
    <xf numFmtId="4" fontId="1" fillId="0" borderId="0" xfId="1" applyNumberFormat="1" applyFont="1" applyFill="1"/>
    <xf numFmtId="0" fontId="1" fillId="0" borderId="0" xfId="1" applyNumberFormat="1" applyFont="1" applyFill="1" applyBorder="1" applyAlignment="1">
      <alignment horizontal="justify" vertical="top" wrapText="1"/>
    </xf>
    <xf numFmtId="49" fontId="1" fillId="0" borderId="0" xfId="1" applyNumberFormat="1" applyFont="1" applyFill="1" applyBorder="1" applyAlignment="1">
      <alignment horizontal="center"/>
    </xf>
    <xf numFmtId="0" fontId="13" fillId="0" borderId="0" xfId="1" applyNumberFormat="1" applyFont="1" applyFill="1" applyAlignment="1">
      <alignment wrapText="1"/>
    </xf>
    <xf numFmtId="0" fontId="13" fillId="0" borderId="0" xfId="71" applyNumberFormat="1" applyFont="1" applyBorder="1" applyAlignment="1">
      <alignment horizontal="justify" vertical="top" wrapText="1"/>
    </xf>
    <xf numFmtId="0" fontId="13" fillId="0" borderId="0" xfId="1" applyNumberFormat="1" applyFont="1" applyFill="1"/>
    <xf numFmtId="0" fontId="13" fillId="0" borderId="0" xfId="88" applyNumberFormat="1" applyFont="1" applyBorder="1" applyAlignment="1">
      <alignment horizontal="justify" vertical="top"/>
    </xf>
    <xf numFmtId="0" fontId="13" fillId="0" borderId="0" xfId="1" applyNumberFormat="1" applyFont="1"/>
    <xf numFmtId="0" fontId="1" fillId="0" borderId="0" xfId="1"/>
    <xf numFmtId="2" fontId="1" fillId="0" borderId="0" xfId="1" applyNumberFormat="1" applyFont="1" applyFill="1"/>
    <xf numFmtId="0" fontId="1" fillId="0" borderId="0" xfId="1" applyNumberFormat="1" applyFont="1" applyFill="1" applyBorder="1" applyAlignment="1">
      <alignment horizontal="left" vertical="top"/>
    </xf>
    <xf numFmtId="4" fontId="1" fillId="0" borderId="0" xfId="1" applyNumberFormat="1" applyFont="1" applyFill="1"/>
    <xf numFmtId="0" fontId="1" fillId="0" borderId="0" xfId="1" applyNumberFormat="1" applyFont="1" applyFill="1" applyBorder="1" applyAlignment="1">
      <alignment horizontal="justify" vertical="top" wrapText="1"/>
    </xf>
    <xf numFmtId="49" fontId="1" fillId="0" borderId="0" xfId="1" applyNumberFormat="1" applyFont="1" applyFill="1" applyBorder="1" applyAlignment="1">
      <alignment horizontal="center"/>
    </xf>
    <xf numFmtId="4" fontId="1" fillId="0" borderId="0" xfId="1" applyNumberFormat="1" applyFont="1" applyFill="1" applyBorder="1"/>
    <xf numFmtId="0" fontId="13" fillId="0" borderId="0" xfId="1" applyNumberFormat="1" applyFont="1" applyFill="1" applyAlignment="1">
      <alignment wrapText="1"/>
    </xf>
    <xf numFmtId="49" fontId="13" fillId="0" borderId="2" xfId="1" applyNumberFormat="1" applyFont="1" applyFill="1" applyBorder="1" applyAlignment="1">
      <alignment wrapText="1"/>
    </xf>
    <xf numFmtId="49" fontId="13" fillId="0" borderId="0" xfId="1" applyNumberFormat="1" applyFont="1" applyFill="1" applyBorder="1" applyAlignment="1">
      <alignment wrapText="1"/>
    </xf>
    <xf numFmtId="0" fontId="1" fillId="0" borderId="0" xfId="1" applyFont="1" applyFill="1" applyAlignment="1">
      <alignment vertical="top" wrapText="1"/>
    </xf>
    <xf numFmtId="0" fontId="1" fillId="0" borderId="0" xfId="1" applyFont="1" applyFill="1" applyAlignment="1">
      <alignment wrapText="1"/>
    </xf>
    <xf numFmtId="0" fontId="1" fillId="0" borderId="0" xfId="1" applyNumberFormat="1" applyFont="1" applyFill="1" applyBorder="1" applyAlignment="1">
      <alignment horizontal="left" vertical="top" wrapText="1"/>
    </xf>
    <xf numFmtId="0" fontId="1" fillId="0" borderId="0" xfId="1"/>
    <xf numFmtId="0" fontId="1" fillId="0" borderId="0" xfId="1" applyFont="1" applyAlignment="1">
      <alignment wrapText="1"/>
    </xf>
    <xf numFmtId="2" fontId="1" fillId="0" borderId="0" xfId="1" applyNumberFormat="1" applyFont="1" applyFill="1"/>
    <xf numFmtId="2" fontId="1" fillId="0" borderId="0" xfId="1" applyNumberFormat="1" applyFont="1" applyFill="1" applyBorder="1"/>
    <xf numFmtId="49" fontId="19" fillId="0" borderId="2" xfId="1" applyNumberFormat="1" applyFont="1" applyFill="1" applyBorder="1"/>
    <xf numFmtId="0" fontId="19" fillId="0" borderId="2" xfId="1" applyFont="1" applyFill="1" applyBorder="1"/>
    <xf numFmtId="0" fontId="13" fillId="0" borderId="2" xfId="1" applyFont="1" applyFill="1" applyBorder="1"/>
    <xf numFmtId="0" fontId="1" fillId="0" borderId="0" xfId="1" applyNumberFormat="1" applyFont="1" applyFill="1" applyBorder="1" applyAlignment="1">
      <alignment horizontal="left" vertical="top"/>
    </xf>
    <xf numFmtId="4" fontId="1" fillId="0" borderId="0" xfId="1" applyNumberFormat="1" applyFont="1" applyFill="1"/>
    <xf numFmtId="49" fontId="1" fillId="0" borderId="0" xfId="1" applyNumberFormat="1" applyFont="1" applyFill="1" applyBorder="1" applyAlignment="1">
      <alignment horizontal="center"/>
    </xf>
    <xf numFmtId="4" fontId="1" fillId="0" borderId="0" xfId="1" applyNumberFormat="1" applyFont="1" applyFill="1" applyBorder="1"/>
    <xf numFmtId="0" fontId="1" fillId="0" borderId="0" xfId="1" applyNumberFormat="1" applyFont="1" applyFill="1" applyBorder="1" applyAlignment="1">
      <alignment horizontal="justify" vertical="top"/>
    </xf>
    <xf numFmtId="0" fontId="13" fillId="0" borderId="0" xfId="1" applyNumberFormat="1" applyFont="1" applyFill="1" applyBorder="1" applyAlignment="1">
      <alignment wrapText="1"/>
    </xf>
    <xf numFmtId="0" fontId="1" fillId="0" borderId="2" xfId="1" applyNumberFormat="1" applyFill="1" applyBorder="1"/>
    <xf numFmtId="0" fontId="1" fillId="0" borderId="2" xfId="1" applyFill="1" applyBorder="1" applyAlignment="1">
      <alignment horizontal="center"/>
    </xf>
    <xf numFmtId="0" fontId="1" fillId="0" borderId="2" xfId="1" applyFill="1" applyBorder="1"/>
    <xf numFmtId="4" fontId="1" fillId="0" borderId="2" xfId="1" applyNumberFormat="1" applyFill="1" applyBorder="1"/>
    <xf numFmtId="0" fontId="13" fillId="0" borderId="0" xfId="1" applyNumberFormat="1" applyFont="1" applyFill="1" applyAlignment="1">
      <alignment wrapText="1"/>
    </xf>
    <xf numFmtId="49" fontId="1" fillId="0" borderId="0" xfId="1" applyNumberFormat="1" applyFont="1" applyFill="1" applyBorder="1" applyAlignment="1">
      <alignment horizontal="left" vertical="top"/>
    </xf>
    <xf numFmtId="0" fontId="1" fillId="0" borderId="2" xfId="1" applyFont="1" applyFill="1" applyBorder="1"/>
    <xf numFmtId="0" fontId="1" fillId="0" borderId="2" xfId="1" applyNumberFormat="1" applyFont="1" applyFill="1" applyBorder="1"/>
    <xf numFmtId="0" fontId="1" fillId="0" borderId="0" xfId="1" applyNumberFormat="1" applyFont="1" applyFill="1" applyBorder="1"/>
    <xf numFmtId="0" fontId="1" fillId="0" borderId="0" xfId="1" applyFont="1" applyFill="1" applyBorder="1"/>
    <xf numFmtId="0" fontId="1" fillId="0" borderId="2" xfId="1" applyFont="1" applyFill="1" applyBorder="1" applyAlignment="1">
      <alignment horizontal="center"/>
    </xf>
    <xf numFmtId="0" fontId="1" fillId="0" borderId="0" xfId="1" quotePrefix="1" applyNumberFormat="1" applyFont="1" applyFill="1" applyBorder="1" applyAlignment="1">
      <alignment horizontal="left" vertical="top"/>
    </xf>
    <xf numFmtId="0" fontId="1" fillId="0" borderId="0" xfId="1" applyFont="1" applyFill="1" applyBorder="1" applyAlignment="1">
      <alignment horizontal="center"/>
    </xf>
    <xf numFmtId="0" fontId="1" fillId="0" borderId="0" xfId="1"/>
    <xf numFmtId="0" fontId="1" fillId="0" borderId="0" xfId="1" applyFill="1"/>
    <xf numFmtId="2" fontId="1" fillId="0" borderId="0" xfId="1" applyNumberFormat="1" applyFont="1" applyFill="1"/>
    <xf numFmtId="0" fontId="1" fillId="0" borderId="0" xfId="1" applyNumberFormat="1" applyFill="1"/>
    <xf numFmtId="0" fontId="13" fillId="0" borderId="0" xfId="1" applyFont="1" applyFill="1"/>
    <xf numFmtId="0" fontId="1" fillId="0" borderId="0" xfId="1" applyFill="1" applyAlignment="1">
      <alignment horizontal="center"/>
    </xf>
    <xf numFmtId="4" fontId="1" fillId="0" borderId="0" xfId="1" applyNumberFormat="1" applyFill="1"/>
    <xf numFmtId="0" fontId="1" fillId="0" borderId="0" xfId="1" applyFill="1" applyBorder="1"/>
    <xf numFmtId="0" fontId="1" fillId="0" borderId="0" xfId="1" applyNumberFormat="1" applyFont="1" applyFill="1" applyBorder="1" applyAlignment="1">
      <alignment horizontal="left" vertical="top"/>
    </xf>
    <xf numFmtId="49" fontId="1" fillId="0" borderId="0" xfId="1" applyNumberFormat="1" applyFont="1" applyFill="1" applyBorder="1" applyAlignment="1">
      <alignment horizontal="center"/>
    </xf>
    <xf numFmtId="4" fontId="1" fillId="0" borderId="0" xfId="1" applyNumberFormat="1" applyFont="1" applyFill="1" applyBorder="1"/>
    <xf numFmtId="4" fontId="1" fillId="0" borderId="0" xfId="1" applyNumberFormat="1" applyFont="1" applyFill="1"/>
    <xf numFmtId="49" fontId="19" fillId="0" borderId="0" xfId="1" applyNumberFormat="1" applyFont="1" applyFill="1" applyBorder="1"/>
    <xf numFmtId="0" fontId="1" fillId="0" borderId="0" xfId="1" applyNumberFormat="1" applyFill="1" applyBorder="1"/>
    <xf numFmtId="0" fontId="19" fillId="0" borderId="0" xfId="1" applyFont="1" applyFill="1" applyBorder="1"/>
    <xf numFmtId="0" fontId="13" fillId="0" borderId="0" xfId="1" applyFont="1" applyFill="1" applyBorder="1"/>
    <xf numFmtId="0" fontId="1" fillId="0" borderId="0" xfId="1" applyFill="1" applyBorder="1" applyAlignment="1">
      <alignment horizontal="center"/>
    </xf>
    <xf numFmtId="4" fontId="1" fillId="0" borderId="0" xfId="1" applyNumberFormat="1" applyFill="1" applyBorder="1"/>
    <xf numFmtId="0" fontId="1" fillId="0" borderId="2" xfId="1" applyNumberFormat="1" applyFill="1" applyBorder="1"/>
    <xf numFmtId="0" fontId="19" fillId="0" borderId="2" xfId="1" applyFont="1" applyFill="1" applyBorder="1"/>
    <xf numFmtId="0" fontId="13" fillId="0" borderId="2" xfId="1" applyFont="1" applyFill="1" applyBorder="1"/>
    <xf numFmtId="0" fontId="1" fillId="0" borderId="2" xfId="1" applyFill="1" applyBorder="1"/>
    <xf numFmtId="0" fontId="1" fillId="0" borderId="2" xfId="1" applyFill="1" applyBorder="1" applyAlignment="1">
      <alignment horizontal="center"/>
    </xf>
    <xf numFmtId="4" fontId="1" fillId="0" borderId="2" xfId="1" applyNumberFormat="1" applyFill="1" applyBorder="1"/>
    <xf numFmtId="49" fontId="19" fillId="0" borderId="2" xfId="1" applyNumberFormat="1" applyFont="1" applyFill="1" applyBorder="1"/>
    <xf numFmtId="0" fontId="1" fillId="0" borderId="1" xfId="1" applyNumberFormat="1" applyFont="1" applyFill="1" applyBorder="1" applyAlignment="1">
      <alignment horizontal="left" vertical="top"/>
    </xf>
    <xf numFmtId="4" fontId="1" fillId="0" borderId="1" xfId="1" applyNumberFormat="1" applyFont="1" applyFill="1" applyBorder="1"/>
    <xf numFmtId="0" fontId="1" fillId="0" borderId="0" xfId="1" applyNumberFormat="1" applyFont="1" applyFill="1" applyBorder="1" applyAlignment="1">
      <alignment horizontal="justify" vertical="top"/>
    </xf>
    <xf numFmtId="0" fontId="13" fillId="0" borderId="0" xfId="1" applyNumberFormat="1" applyFont="1" applyFill="1" applyAlignment="1">
      <alignment wrapText="1"/>
    </xf>
    <xf numFmtId="49" fontId="1" fillId="0" borderId="0" xfId="0" applyNumberFormat="1" applyFont="1" applyBorder="1" applyAlignment="1">
      <alignment horizontal="center"/>
    </xf>
    <xf numFmtId="0" fontId="13" fillId="0" borderId="0" xfId="0" applyNumberFormat="1" applyFont="1" applyAlignment="1">
      <alignment horizontal="left" wrapText="1"/>
    </xf>
    <xf numFmtId="0" fontId="1" fillId="0" borderId="0" xfId="1" applyFont="1" applyFill="1" applyAlignment="1">
      <alignment vertical="top"/>
    </xf>
    <xf numFmtId="0" fontId="13" fillId="0" borderId="0" xfId="1" applyFont="1" applyFill="1" applyBorder="1" applyAlignment="1">
      <alignment horizontal="justify" vertical="center" wrapText="1"/>
    </xf>
    <xf numFmtId="0" fontId="6" fillId="0" borderId="0" xfId="1" applyFont="1" applyBorder="1" applyAlignment="1">
      <alignment horizontal="left"/>
    </xf>
    <xf numFmtId="0" fontId="6" fillId="0" borderId="1" xfId="1" applyFont="1" applyBorder="1" applyAlignment="1">
      <alignment horizontal="left"/>
    </xf>
    <xf numFmtId="0" fontId="6" fillId="0" borderId="0" xfId="1" applyFont="1" applyAlignment="1">
      <alignment horizontal="left"/>
    </xf>
    <xf numFmtId="0" fontId="1" fillId="0" borderId="0" xfId="1" applyAlignment="1">
      <alignment horizontal="left" vertical="top"/>
    </xf>
    <xf numFmtId="0" fontId="5" fillId="0" borderId="0" xfId="1" applyFont="1" applyAlignment="1">
      <alignment horizontal="left" vertical="center" wrapText="1"/>
    </xf>
    <xf numFmtId="4" fontId="29" fillId="0" borderId="0" xfId="38" applyNumberFormat="1" applyFont="1" applyAlignment="1">
      <alignment horizontal="left" vertical="top" wrapText="1"/>
    </xf>
    <xf numFmtId="0" fontId="5" fillId="0" borderId="0" xfId="189" applyFont="1" applyAlignment="1"/>
    <xf numFmtId="4" fontId="29" fillId="0" borderId="0" xfId="38" applyNumberFormat="1" applyFont="1"/>
    <xf numFmtId="0" fontId="30" fillId="0" borderId="0" xfId="38" applyFont="1"/>
    <xf numFmtId="0" fontId="31" fillId="0" borderId="0" xfId="38" applyFont="1"/>
    <xf numFmtId="1" fontId="29" fillId="0" borderId="0" xfId="190" applyNumberFormat="1" applyFont="1" applyAlignment="1">
      <alignment horizontal="left" vertical="center"/>
    </xf>
    <xf numFmtId="1" fontId="14" fillId="0" borderId="0" xfId="38" applyNumberFormat="1" applyFont="1" applyAlignment="1">
      <alignment horizontal="left" vertical="center" wrapText="1"/>
    </xf>
    <xf numFmtId="0" fontId="32" fillId="0" borderId="0" xfId="38" applyFont="1" applyAlignment="1">
      <alignment horizontal="left" vertical="center" wrapText="1"/>
    </xf>
    <xf numFmtId="14" fontId="14" fillId="0" borderId="0" xfId="189" applyNumberFormat="1" applyFont="1" applyAlignment="1">
      <alignment horizontal="left" vertical="center" wrapText="1"/>
    </xf>
    <xf numFmtId="0" fontId="20" fillId="0" borderId="0" xfId="37" applyFont="1" applyBorder="1"/>
    <xf numFmtId="172" fontId="31" fillId="0" borderId="0" xfId="38" applyNumberFormat="1" applyFont="1"/>
    <xf numFmtId="0" fontId="20" fillId="0" borderId="2" xfId="37" applyFont="1" applyBorder="1"/>
    <xf numFmtId="4" fontId="29" fillId="0" borderId="2" xfId="38" applyNumberFormat="1" applyFont="1" applyBorder="1"/>
    <xf numFmtId="0" fontId="30" fillId="0" borderId="2" xfId="38" applyFont="1" applyBorder="1"/>
    <xf numFmtId="172" fontId="31" fillId="0" borderId="2" xfId="38" applyNumberFormat="1" applyFont="1" applyBorder="1"/>
    <xf numFmtId="4" fontId="2" fillId="0" borderId="0" xfId="38" applyNumberFormat="1" applyFont="1" applyAlignment="1">
      <alignment horizontal="left" vertical="top" wrapText="1"/>
    </xf>
    <xf numFmtId="0" fontId="4" fillId="0" borderId="0" xfId="189" applyFont="1" applyAlignment="1"/>
    <xf numFmtId="4" fontId="2" fillId="0" borderId="0" xfId="38" applyNumberFormat="1" applyFont="1"/>
    <xf numFmtId="0" fontId="33" fillId="0" borderId="0" xfId="38" applyFont="1"/>
    <xf numFmtId="172" fontId="33" fillId="0" borderId="0" xfId="38" applyNumberFormat="1" applyFont="1"/>
    <xf numFmtId="4" fontId="29" fillId="0" borderId="0" xfId="38" applyNumberFormat="1" applyFont="1" applyBorder="1"/>
    <xf numFmtId="0" fontId="30" fillId="0" borderId="0" xfId="38" applyFont="1" applyBorder="1"/>
    <xf numFmtId="0" fontId="1" fillId="0" borderId="0" xfId="37" applyFont="1" applyBorder="1"/>
    <xf numFmtId="4" fontId="29" fillId="0" borderId="0" xfId="38" applyNumberFormat="1" applyFont="1" applyBorder="1" applyAlignment="1">
      <alignment horizontal="left" vertical="top" wrapText="1"/>
    </xf>
    <xf numFmtId="14" fontId="14" fillId="0" borderId="6" xfId="189" applyNumberFormat="1" applyFont="1" applyBorder="1" applyAlignment="1">
      <alignment horizontal="left" vertical="center" wrapText="1"/>
    </xf>
    <xf numFmtId="4" fontId="2" fillId="0" borderId="5" xfId="38" applyNumberFormat="1" applyFont="1" applyBorder="1"/>
    <xf numFmtId="0" fontId="33" fillId="0" borderId="5" xfId="38" applyFont="1" applyBorder="1"/>
    <xf numFmtId="172" fontId="33" fillId="0" borderId="7" xfId="38" applyNumberFormat="1" applyFont="1" applyBorder="1"/>
    <xf numFmtId="4" fontId="2" fillId="0" borderId="0" xfId="38" applyNumberFormat="1" applyFont="1" applyBorder="1" applyAlignment="1">
      <alignment horizontal="left" vertical="top" wrapText="1"/>
    </xf>
    <xf numFmtId="14" fontId="14" fillId="0" borderId="10" xfId="189" applyNumberFormat="1" applyFont="1" applyBorder="1" applyAlignment="1">
      <alignment horizontal="left" vertical="center" wrapText="1"/>
    </xf>
    <xf numFmtId="4" fontId="2" fillId="0" borderId="1" xfId="38" applyNumberFormat="1" applyFont="1" applyBorder="1"/>
    <xf numFmtId="0" fontId="33" fillId="0" borderId="1" xfId="38" applyFont="1" applyBorder="1"/>
    <xf numFmtId="172" fontId="33" fillId="0" borderId="11" xfId="38" applyNumberFormat="1" applyFont="1" applyBorder="1"/>
    <xf numFmtId="4" fontId="4" fillId="0" borderId="0" xfId="38" applyNumberFormat="1" applyFont="1" applyBorder="1" applyAlignment="1">
      <alignment horizontal="left" vertical="top" wrapText="1"/>
    </xf>
    <xf numFmtId="0" fontId="35" fillId="0" borderId="0" xfId="38" applyFont="1"/>
    <xf numFmtId="0" fontId="34" fillId="0" borderId="0" xfId="38" applyFont="1"/>
    <xf numFmtId="0" fontId="2" fillId="0" borderId="12" xfId="191" applyFont="1" applyFill="1" applyBorder="1" applyAlignment="1">
      <alignment horizontal="left" vertical="center"/>
    </xf>
    <xf numFmtId="0" fontId="2" fillId="0" borderId="12" xfId="191" applyFont="1" applyFill="1" applyBorder="1" applyAlignment="1">
      <alignment horizontal="center" vertical="center"/>
    </xf>
    <xf numFmtId="0" fontId="2" fillId="0" borderId="12" xfId="191" applyFont="1" applyFill="1" applyBorder="1" applyAlignment="1">
      <alignment horizontal="center" wrapText="1"/>
    </xf>
    <xf numFmtId="173" fontId="2" fillId="0" borderId="12" xfId="191" applyNumberFormat="1" applyFont="1" applyFill="1" applyBorder="1" applyAlignment="1">
      <alignment horizontal="center" vertical="center"/>
    </xf>
    <xf numFmtId="169" fontId="2" fillId="0" borderId="12" xfId="39" applyFont="1" applyFill="1" applyBorder="1" applyAlignment="1">
      <alignment horizontal="center" vertical="center"/>
    </xf>
    <xf numFmtId="169" fontId="1" fillId="0" borderId="12" xfId="39" applyFont="1" applyFill="1" applyBorder="1" applyAlignment="1">
      <alignment horizontal="center" vertical="center"/>
    </xf>
    <xf numFmtId="49" fontId="2" fillId="0" borderId="0" xfId="190" applyNumberFormat="1" applyFont="1" applyAlignment="1">
      <alignment horizontal="left" vertical="top" wrapText="1"/>
    </xf>
    <xf numFmtId="4" fontId="1" fillId="0" borderId="0" xfId="190" applyNumberFormat="1" applyFont="1" applyAlignment="1">
      <alignment horizontal="left" vertical="top" wrapText="1"/>
    </xf>
    <xf numFmtId="4" fontId="1" fillId="0" borderId="0" xfId="190" applyNumberFormat="1" applyFont="1" applyAlignment="1">
      <alignment horizontal="center" wrapText="1"/>
    </xf>
    <xf numFmtId="4" fontId="1" fillId="0" borderId="0" xfId="190" applyNumberFormat="1" applyFont="1"/>
    <xf numFmtId="174" fontId="1" fillId="0" borderId="0" xfId="190" applyNumberFormat="1" applyFont="1"/>
    <xf numFmtId="172" fontId="1" fillId="0" borderId="0" xfId="190" applyNumberFormat="1" applyFont="1"/>
    <xf numFmtId="49" fontId="2" fillId="0" borderId="13" xfId="37" applyNumberFormat="1" applyFont="1" applyBorder="1" applyAlignment="1">
      <alignment horizontal="left" vertical="top"/>
    </xf>
    <xf numFmtId="0" fontId="2" fillId="0" borderId="14" xfId="37" applyFont="1" applyBorder="1"/>
    <xf numFmtId="0" fontId="2" fillId="0" borderId="0" xfId="37" applyFont="1" applyAlignment="1">
      <alignment horizontal="center"/>
    </xf>
    <xf numFmtId="4" fontId="2" fillId="0" borderId="0" xfId="37" applyNumberFormat="1" applyFont="1"/>
    <xf numFmtId="0" fontId="2" fillId="0" borderId="0" xfId="37" applyFont="1"/>
    <xf numFmtId="174" fontId="2" fillId="0" borderId="0" xfId="37" applyNumberFormat="1" applyFont="1"/>
    <xf numFmtId="172" fontId="1" fillId="0" borderId="0" xfId="37" applyNumberFormat="1" applyFont="1"/>
    <xf numFmtId="49" fontId="2" fillId="0" borderId="0" xfId="37" applyNumberFormat="1" applyFont="1" applyAlignment="1">
      <alignment horizontal="left" vertical="top"/>
    </xf>
    <xf numFmtId="0" fontId="2" fillId="0" borderId="14" xfId="191" applyFont="1" applyFill="1" applyBorder="1" applyAlignment="1">
      <alignment horizontal="left" vertical="center"/>
    </xf>
    <xf numFmtId="49" fontId="38" fillId="0" borderId="0" xfId="37" applyNumberFormat="1" applyFont="1" applyAlignment="1">
      <alignment horizontal="left" vertical="top"/>
    </xf>
    <xf numFmtId="0" fontId="39" fillId="0" borderId="0" xfId="37" applyFont="1"/>
    <xf numFmtId="0" fontId="39" fillId="0" borderId="0" xfId="37" applyFont="1" applyAlignment="1">
      <alignment horizontal="center"/>
    </xf>
    <xf numFmtId="0" fontId="40" fillId="0" borderId="0" xfId="38" applyFont="1" applyBorder="1" applyAlignment="1">
      <alignment horizontal="right"/>
    </xf>
    <xf numFmtId="0" fontId="40" fillId="0" borderId="0" xfId="38" applyFont="1" applyBorder="1" applyAlignment="1">
      <alignment horizontal="center"/>
    </xf>
    <xf numFmtId="4" fontId="40" fillId="0" borderId="0" xfId="38" applyNumberFormat="1" applyFont="1" applyBorder="1" applyAlignment="1" applyProtection="1">
      <alignment horizontal="right"/>
      <protection locked="0"/>
    </xf>
    <xf numFmtId="4" fontId="40" fillId="0" borderId="0" xfId="38" applyNumberFormat="1" applyFont="1" applyBorder="1" applyAlignment="1">
      <alignment horizontal="right"/>
    </xf>
    <xf numFmtId="0" fontId="1" fillId="0" borderId="0" xfId="37" applyFont="1" applyAlignment="1">
      <alignment horizontal="justify" wrapText="1"/>
    </xf>
    <xf numFmtId="0" fontId="1" fillId="0" borderId="0" xfId="37" applyFont="1" applyAlignment="1">
      <alignment horizontal="center" wrapText="1"/>
    </xf>
    <xf numFmtId="175" fontId="1" fillId="0" borderId="0" xfId="190" applyNumberFormat="1" applyFont="1" applyBorder="1"/>
    <xf numFmtId="172" fontId="1" fillId="0" borderId="2" xfId="190" applyNumberFormat="1" applyFont="1" applyBorder="1" applyProtection="1">
      <protection locked="0"/>
    </xf>
    <xf numFmtId="172" fontId="1" fillId="0" borderId="0" xfId="190" applyNumberFormat="1" applyFont="1" applyBorder="1" applyProtection="1">
      <protection locked="0"/>
    </xf>
    <xf numFmtId="0" fontId="25" fillId="0" borderId="0" xfId="37" applyFont="1" applyAlignment="1">
      <alignment horizontal="justify" wrapText="1"/>
    </xf>
    <xf numFmtId="0" fontId="25" fillId="0" borderId="0" xfId="37" applyFont="1" applyAlignment="1">
      <alignment horizontal="center" wrapText="1"/>
    </xf>
    <xf numFmtId="4" fontId="38" fillId="0" borderId="0" xfId="37" applyNumberFormat="1" applyFont="1"/>
    <xf numFmtId="0" fontId="38" fillId="0" borderId="0" xfId="37" applyFont="1"/>
    <xf numFmtId="174" fontId="38" fillId="0" borderId="0" xfId="37" applyNumberFormat="1" applyFont="1" applyProtection="1">
      <protection locked="0"/>
    </xf>
    <xf numFmtId="172" fontId="25" fillId="0" borderId="0" xfId="37" applyNumberFormat="1" applyFont="1"/>
    <xf numFmtId="0" fontId="1" fillId="0" borderId="0" xfId="190" applyFont="1" applyAlignment="1">
      <alignment horizontal="justify" vertical="top" wrapText="1"/>
    </xf>
    <xf numFmtId="0" fontId="1" fillId="0" borderId="0" xfId="37" applyFont="1"/>
    <xf numFmtId="0" fontId="25" fillId="0" borderId="0" xfId="190" applyFont="1" applyAlignment="1">
      <alignment horizontal="justify" vertical="top" wrapText="1"/>
    </xf>
    <xf numFmtId="0" fontId="25" fillId="0" borderId="0" xfId="190" applyFont="1" applyAlignment="1">
      <alignment horizontal="center" wrapText="1"/>
    </xf>
    <xf numFmtId="4" fontId="25" fillId="0" borderId="0" xfId="37" applyNumberFormat="1" applyFont="1"/>
    <xf numFmtId="0" fontId="25" fillId="0" borderId="0" xfId="37" applyFont="1"/>
    <xf numFmtId="174" fontId="25" fillId="0" borderId="0" xfId="37" applyNumberFormat="1" applyFont="1" applyProtection="1">
      <protection locked="0"/>
    </xf>
    <xf numFmtId="49" fontId="38" fillId="0" borderId="0" xfId="37" applyNumberFormat="1" applyFont="1" applyBorder="1" applyAlignment="1">
      <alignment horizontal="left" vertical="top"/>
    </xf>
    <xf numFmtId="0" fontId="25" fillId="0" borderId="0" xfId="190" applyFont="1" applyBorder="1" applyAlignment="1">
      <alignment horizontal="justify" vertical="top" wrapText="1"/>
    </xf>
    <xf numFmtId="0" fontId="25" fillId="0" borderId="0" xfId="190" applyFont="1" applyBorder="1" applyAlignment="1">
      <alignment horizontal="center" wrapText="1"/>
    </xf>
    <xf numFmtId="4" fontId="25" fillId="0" borderId="0" xfId="37" applyNumberFormat="1" applyFont="1" applyBorder="1" applyAlignment="1">
      <alignment horizontal="right"/>
    </xf>
    <xf numFmtId="0" fontId="25" fillId="0" borderId="0" xfId="37" applyFont="1" applyBorder="1"/>
    <xf numFmtId="174" fontId="25" fillId="0" borderId="0" xfId="37" applyNumberFormat="1" applyFont="1" applyBorder="1" applyProtection="1">
      <protection locked="0"/>
    </xf>
    <xf numFmtId="172" fontId="25" fillId="0" borderId="0" xfId="37" applyNumberFormat="1" applyFont="1" applyBorder="1"/>
    <xf numFmtId="0" fontId="1" fillId="0" borderId="0" xfId="190" applyNumberFormat="1" applyFont="1" applyBorder="1" applyAlignment="1">
      <alignment horizontal="justify" vertical="top" wrapText="1"/>
    </xf>
    <xf numFmtId="49" fontId="2" fillId="0" borderId="0" xfId="37" applyNumberFormat="1" applyFont="1" applyBorder="1" applyAlignment="1">
      <alignment horizontal="left" vertical="top"/>
    </xf>
    <xf numFmtId="0" fontId="1" fillId="0" borderId="0" xfId="190" applyFont="1" applyBorder="1" applyAlignment="1">
      <alignment horizontal="justify" vertical="top" wrapText="1"/>
    </xf>
    <xf numFmtId="0" fontId="1" fillId="0" borderId="0" xfId="190" applyFont="1" applyBorder="1" applyAlignment="1">
      <alignment horizontal="center" wrapText="1"/>
    </xf>
    <xf numFmtId="4" fontId="1" fillId="0" borderId="0" xfId="37" applyNumberFormat="1" applyFont="1" applyBorder="1" applyAlignment="1">
      <alignment horizontal="right"/>
    </xf>
    <xf numFmtId="174" fontId="1" fillId="0" borderId="0" xfId="37" applyNumberFormat="1" applyFont="1" applyBorder="1" applyProtection="1">
      <protection locked="0"/>
    </xf>
    <xf numFmtId="172" fontId="1" fillId="0" borderId="0" xfId="37" applyNumberFormat="1" applyFont="1" applyBorder="1"/>
    <xf numFmtId="49" fontId="41" fillId="0" borderId="0" xfId="37" applyNumberFormat="1" applyFont="1" applyBorder="1" applyAlignment="1">
      <alignment horizontal="left" vertical="top"/>
    </xf>
    <xf numFmtId="0" fontId="15" fillId="0" borderId="0" xfId="190" applyFont="1" applyBorder="1" applyAlignment="1">
      <alignment horizontal="justify" vertical="top" wrapText="1"/>
    </xf>
    <xf numFmtId="0" fontId="15" fillId="0" borderId="0" xfId="190" applyFont="1" applyBorder="1" applyAlignment="1">
      <alignment horizontal="center" wrapText="1"/>
    </xf>
    <xf numFmtId="4" fontId="15" fillId="0" borderId="0" xfId="37" applyNumberFormat="1" applyFont="1" applyBorder="1" applyAlignment="1">
      <alignment horizontal="right"/>
    </xf>
    <xf numFmtId="0" fontId="15" fillId="0" borderId="0" xfId="37" applyFont="1" applyBorder="1"/>
    <xf numFmtId="174" fontId="15" fillId="0" borderId="0" xfId="37" applyNumberFormat="1" applyFont="1" applyBorder="1" applyProtection="1">
      <protection locked="0"/>
    </xf>
    <xf numFmtId="172" fontId="15" fillId="0" borderId="0" xfId="37" applyNumberFormat="1" applyFont="1" applyBorder="1"/>
    <xf numFmtId="49" fontId="38" fillId="0" borderId="0" xfId="190" applyNumberFormat="1" applyFont="1" applyAlignment="1">
      <alignment horizontal="left" vertical="top" wrapText="1"/>
    </xf>
    <xf numFmtId="4" fontId="25" fillId="0" borderId="0" xfId="190" applyNumberFormat="1" applyFont="1" applyAlignment="1">
      <alignment horizontal="left" vertical="top" wrapText="1"/>
    </xf>
    <xf numFmtId="4" fontId="25" fillId="0" borderId="0" xfId="190" applyNumberFormat="1" applyFont="1"/>
    <xf numFmtId="174" fontId="25" fillId="0" borderId="0" xfId="190" applyNumberFormat="1" applyFont="1"/>
    <xf numFmtId="172" fontId="25" fillId="0" borderId="0" xfId="190" applyNumberFormat="1" applyFont="1"/>
    <xf numFmtId="0" fontId="15" fillId="0" borderId="0" xfId="37" applyFont="1" applyAlignment="1">
      <alignment horizontal="center" wrapText="1"/>
    </xf>
    <xf numFmtId="175" fontId="15" fillId="0" borderId="0" xfId="190" applyNumberFormat="1" applyFont="1" applyBorder="1"/>
    <xf numFmtId="0" fontId="41" fillId="0" borderId="0" xfId="37" applyFont="1"/>
    <xf numFmtId="172" fontId="15" fillId="0" borderId="2" xfId="190" applyNumberFormat="1" applyFont="1" applyBorder="1" applyProtection="1">
      <protection locked="0"/>
    </xf>
    <xf numFmtId="172" fontId="15" fillId="0" borderId="0" xfId="190" applyNumberFormat="1" applyFont="1" applyBorder="1" applyProtection="1">
      <protection locked="0"/>
    </xf>
    <xf numFmtId="4" fontId="42" fillId="0" borderId="0" xfId="190" applyNumberFormat="1" applyFont="1" applyAlignment="1">
      <alignment horizontal="left" vertical="top" wrapText="1"/>
    </xf>
    <xf numFmtId="4" fontId="42" fillId="0" borderId="0" xfId="190" applyNumberFormat="1" applyFont="1"/>
    <xf numFmtId="174" fontId="42" fillId="0" borderId="0" xfId="190" applyNumberFormat="1" applyFont="1"/>
    <xf numFmtId="49" fontId="2" fillId="0" borderId="0" xfId="37" applyNumberFormat="1" applyFont="1" applyBorder="1" applyAlignment="1">
      <alignment horizontal="center" vertical="top"/>
    </xf>
    <xf numFmtId="0" fontId="1" fillId="6" borderId="0" xfId="38" applyFont="1" applyFill="1" applyBorder="1" applyAlignment="1">
      <alignment horizontal="justify"/>
    </xf>
    <xf numFmtId="0" fontId="2" fillId="6" borderId="0" xfId="38" applyFont="1" applyFill="1" applyAlignment="1">
      <alignment horizontal="justify" vertical="top"/>
    </xf>
    <xf numFmtId="0" fontId="1" fillId="6" borderId="0" xfId="38" applyFont="1" applyFill="1" applyAlignment="1">
      <alignment horizontal="justify"/>
    </xf>
    <xf numFmtId="0" fontId="38" fillId="6" borderId="0" xfId="38" applyFont="1" applyFill="1" applyAlignment="1">
      <alignment horizontal="justify" vertical="top"/>
    </xf>
    <xf numFmtId="0" fontId="25" fillId="6" borderId="0" xfId="38" applyFont="1" applyFill="1" applyBorder="1" applyAlignment="1">
      <alignment horizontal="justify"/>
    </xf>
    <xf numFmtId="0" fontId="25" fillId="6" borderId="0" xfId="38" applyFont="1" applyFill="1" applyBorder="1" applyAlignment="1">
      <alignment horizontal="center"/>
    </xf>
    <xf numFmtId="1" fontId="25" fillId="6" borderId="0" xfId="122" applyNumberFormat="1" applyFont="1" applyFill="1" applyBorder="1" applyAlignment="1">
      <alignment horizontal="center"/>
    </xf>
    <xf numFmtId="176" fontId="25" fillId="6" borderId="0" xfId="122" applyNumberFormat="1" applyFont="1" applyFill="1" applyBorder="1"/>
    <xf numFmtId="0" fontId="2" fillId="0" borderId="0" xfId="190" applyFont="1" applyBorder="1" applyAlignment="1">
      <alignment horizontal="justify" vertical="top" wrapText="1"/>
    </xf>
    <xf numFmtId="0" fontId="2" fillId="0" borderId="0" xfId="190" applyFont="1" applyBorder="1" applyAlignment="1">
      <alignment horizontal="center" wrapText="1"/>
    </xf>
    <xf numFmtId="4" fontId="2" fillId="0" borderId="0" xfId="37" applyNumberFormat="1" applyFont="1" applyBorder="1" applyAlignment="1">
      <alignment horizontal="right"/>
    </xf>
    <xf numFmtId="0" fontId="2" fillId="0" borderId="0" xfId="37" applyFont="1" applyBorder="1"/>
    <xf numFmtId="174" fontId="2" fillId="0" borderId="0" xfId="37" applyNumberFormat="1" applyFont="1" applyBorder="1" applyProtection="1">
      <protection locked="0"/>
    </xf>
    <xf numFmtId="172" fontId="2" fillId="0" borderId="0" xfId="37" applyNumberFormat="1" applyFont="1" applyBorder="1"/>
    <xf numFmtId="0" fontId="2" fillId="0" borderId="12" xfId="191" applyFont="1" applyFill="1" applyBorder="1" applyAlignment="1">
      <alignment horizontal="left" vertical="top"/>
    </xf>
    <xf numFmtId="172" fontId="2" fillId="0" borderId="0" xfId="37" applyNumberFormat="1" applyFont="1"/>
    <xf numFmtId="172" fontId="38" fillId="0" borderId="0" xfId="37" applyNumberFormat="1" applyFont="1"/>
    <xf numFmtId="49" fontId="43" fillId="0" borderId="0" xfId="190" applyNumberFormat="1" applyFont="1" applyAlignment="1">
      <alignment horizontal="left" vertical="top" wrapText="1"/>
    </xf>
    <xf numFmtId="4" fontId="44" fillId="0" borderId="0" xfId="190" applyNumberFormat="1" applyFont="1" applyAlignment="1">
      <alignment horizontal="left" vertical="top" wrapText="1"/>
    </xf>
    <xf numFmtId="4" fontId="44" fillId="0" borderId="0" xfId="190" applyNumberFormat="1" applyFont="1"/>
    <xf numFmtId="174" fontId="44" fillId="0" borderId="0" xfId="190" applyNumberFormat="1" applyFont="1"/>
    <xf numFmtId="172" fontId="44" fillId="0" borderId="0" xfId="190" applyNumberFormat="1" applyFont="1"/>
    <xf numFmtId="49" fontId="43" fillId="0" borderId="0" xfId="37" applyNumberFormat="1" applyFont="1" applyBorder="1" applyAlignment="1">
      <alignment horizontal="left" vertical="top"/>
    </xf>
    <xf numFmtId="0" fontId="44" fillId="0" borderId="0" xfId="190" applyFont="1" applyBorder="1" applyAlignment="1">
      <alignment horizontal="justify" vertical="top" wrapText="1"/>
    </xf>
    <xf numFmtId="0" fontId="44" fillId="0" borderId="0" xfId="190" applyFont="1" applyBorder="1" applyAlignment="1">
      <alignment horizontal="center" wrapText="1"/>
    </xf>
    <xf numFmtId="4" fontId="44" fillId="0" borderId="0" xfId="37" applyNumberFormat="1" applyFont="1" applyBorder="1" applyAlignment="1">
      <alignment horizontal="right"/>
    </xf>
    <xf numFmtId="0" fontId="44" fillId="0" borderId="0" xfId="37" applyFont="1" applyBorder="1"/>
    <xf numFmtId="174" fontId="44" fillId="0" borderId="0" xfId="37" applyNumberFormat="1" applyFont="1" applyBorder="1" applyProtection="1">
      <protection locked="0"/>
    </xf>
    <xf numFmtId="172" fontId="44" fillId="0" borderId="0" xfId="37" applyNumberFormat="1" applyFont="1" applyBorder="1"/>
    <xf numFmtId="0" fontId="1" fillId="0" borderId="0" xfId="190" applyNumberFormat="1" applyFont="1" applyBorder="1" applyAlignment="1">
      <alignment horizontal="justify" vertical="center" wrapText="1"/>
    </xf>
    <xf numFmtId="0" fontId="2" fillId="0" borderId="0" xfId="37" applyFont="1" applyAlignment="1">
      <alignment vertical="center"/>
    </xf>
    <xf numFmtId="0" fontId="30" fillId="0" borderId="0" xfId="38" applyFont="1" applyAlignment="1">
      <alignment vertical="center"/>
    </xf>
    <xf numFmtId="0" fontId="36" fillId="0" borderId="12" xfId="191" applyFont="1" applyFill="1" applyBorder="1" applyAlignment="1">
      <alignment horizontal="center" vertical="center"/>
    </xf>
    <xf numFmtId="49" fontId="36" fillId="0" borderId="13" xfId="37" applyNumberFormat="1" applyFont="1" applyBorder="1"/>
    <xf numFmtId="0" fontId="36" fillId="0" borderId="14" xfId="37" applyFont="1" applyBorder="1"/>
    <xf numFmtId="4" fontId="36" fillId="0" borderId="0" xfId="37" applyNumberFormat="1" applyFont="1"/>
    <xf numFmtId="0" fontId="36" fillId="0" borderId="0" xfId="37" applyFont="1"/>
    <xf numFmtId="174" fontId="36" fillId="0" borderId="0" xfId="37" applyNumberFormat="1" applyFont="1"/>
    <xf numFmtId="172" fontId="36" fillId="0" borderId="0" xfId="37" applyNumberFormat="1" applyFont="1"/>
    <xf numFmtId="49" fontId="36" fillId="0" borderId="0" xfId="37" applyNumberFormat="1" applyFont="1"/>
    <xf numFmtId="49" fontId="36" fillId="0" borderId="0" xfId="37" applyNumberFormat="1" applyFont="1" applyAlignment="1">
      <alignment horizontal="left" vertical="top"/>
    </xf>
    <xf numFmtId="0" fontId="29" fillId="0" borderId="0" xfId="37" applyFont="1"/>
    <xf numFmtId="172" fontId="29" fillId="0" borderId="0" xfId="37" applyNumberFormat="1" applyFont="1"/>
    <xf numFmtId="175" fontId="29" fillId="0" borderId="0" xfId="190" applyNumberFormat="1" applyFont="1" applyBorder="1"/>
    <xf numFmtId="172" fontId="29" fillId="0" borderId="2" xfId="190" applyNumberFormat="1" applyFont="1" applyBorder="1" applyProtection="1">
      <protection locked="0"/>
    </xf>
    <xf numFmtId="172" fontId="29" fillId="0" borderId="0" xfId="190" applyNumberFormat="1" applyFont="1" applyBorder="1" applyProtection="1">
      <protection locked="0"/>
    </xf>
    <xf numFmtId="49" fontId="36" fillId="0" borderId="0" xfId="190" applyNumberFormat="1" applyFont="1" applyAlignment="1">
      <alignment horizontal="left" vertical="top" wrapText="1"/>
    </xf>
    <xf numFmtId="4" fontId="29" fillId="0" borderId="0" xfId="190" applyNumberFormat="1" applyFont="1" applyAlignment="1">
      <alignment horizontal="left" vertical="top" wrapText="1"/>
    </xf>
    <xf numFmtId="4" fontId="29" fillId="0" borderId="0" xfId="190" applyNumberFormat="1" applyFont="1"/>
    <xf numFmtId="174" fontId="29" fillId="0" borderId="0" xfId="190" applyNumberFormat="1" applyFont="1"/>
    <xf numFmtId="4" fontId="29" fillId="0" borderId="0" xfId="190" applyNumberFormat="1" applyFont="1" applyAlignment="1">
      <alignment horizontal="center" wrapText="1"/>
    </xf>
    <xf numFmtId="0" fontId="29" fillId="0" borderId="0" xfId="37" applyFont="1" applyAlignment="1">
      <alignment horizontal="center" wrapText="1"/>
    </xf>
    <xf numFmtId="0" fontId="29" fillId="0" borderId="0" xfId="190" applyFont="1" applyAlignment="1">
      <alignment horizontal="justify" vertical="top" wrapText="1"/>
    </xf>
    <xf numFmtId="4" fontId="29" fillId="0" borderId="0" xfId="37" applyNumberFormat="1" applyFont="1" applyAlignment="1">
      <alignment horizontal="right"/>
    </xf>
    <xf numFmtId="174" fontId="29" fillId="0" borderId="0" xfId="37" applyNumberFormat="1" applyFont="1" applyProtection="1">
      <protection locked="0"/>
    </xf>
    <xf numFmtId="0" fontId="29" fillId="0" borderId="0" xfId="190" applyFont="1" applyAlignment="1">
      <alignment horizontal="center" wrapText="1"/>
    </xf>
    <xf numFmtId="0" fontId="36" fillId="0" borderId="12" xfId="191" applyFont="1" applyFill="1" applyBorder="1" applyAlignment="1">
      <alignment horizontal="center" wrapText="1"/>
    </xf>
    <xf numFmtId="173" fontId="36" fillId="0" borderId="12" xfId="191" applyNumberFormat="1" applyFont="1" applyFill="1" applyBorder="1" applyAlignment="1">
      <alignment horizontal="center" vertical="center"/>
    </xf>
    <xf numFmtId="169" fontId="36" fillId="0" borderId="12" xfId="39" applyFont="1" applyFill="1" applyBorder="1" applyAlignment="1">
      <alignment horizontal="center" vertical="center"/>
    </xf>
    <xf numFmtId="0" fontId="36" fillId="0" borderId="0" xfId="37" applyFont="1" applyAlignment="1">
      <alignment horizontal="center"/>
    </xf>
    <xf numFmtId="49" fontId="2" fillId="0" borderId="0" xfId="37" applyNumberFormat="1" applyFont="1"/>
    <xf numFmtId="16" fontId="2" fillId="0" borderId="0" xfId="37" applyNumberFormat="1" applyFont="1"/>
    <xf numFmtId="0" fontId="36" fillId="0" borderId="0" xfId="37" applyFont="1" applyAlignment="1">
      <alignment horizontal="justify"/>
    </xf>
    <xf numFmtId="0" fontId="29" fillId="0" borderId="0" xfId="37" applyFont="1" applyAlignment="1">
      <alignment horizontal="justify" wrapText="1"/>
    </xf>
    <xf numFmtId="0" fontId="14" fillId="0" borderId="0" xfId="189" applyFont="1" applyAlignment="1">
      <alignment horizontal="left" wrapText="1"/>
    </xf>
    <xf numFmtId="4" fontId="4" fillId="0" borderId="13" xfId="38" applyNumberFormat="1" applyFont="1" applyBorder="1"/>
    <xf numFmtId="4" fontId="4" fillId="0" borderId="15" xfId="38" applyNumberFormat="1" applyFont="1" applyBorder="1"/>
    <xf numFmtId="0" fontId="4" fillId="0" borderId="15" xfId="38" applyFont="1" applyBorder="1"/>
    <xf numFmtId="172" fontId="4" fillId="0" borderId="14" xfId="38" applyNumberFormat="1" applyFont="1" applyBorder="1"/>
    <xf numFmtId="179" fontId="29" fillId="0" borderId="0" xfId="0" applyNumberFormat="1" applyFont="1" applyFill="1" applyAlignment="1" applyProtection="1">
      <alignment horizontal="right" shrinkToFit="1"/>
      <protection locked="0"/>
    </xf>
    <xf numFmtId="178" fontId="29" fillId="0" borderId="0" xfId="0" applyNumberFormat="1" applyFont="1" applyFill="1" applyAlignment="1" applyProtection="1">
      <alignment horizontal="right" shrinkToFit="1"/>
      <protection locked="0"/>
    </xf>
    <xf numFmtId="0" fontId="29" fillId="0" borderId="0" xfId="0" applyNumberFormat="1" applyFont="1" applyFill="1" applyAlignment="1" applyProtection="1">
      <alignment horizontal="right"/>
      <protection locked="0"/>
    </xf>
    <xf numFmtId="0" fontId="46" fillId="0" borderId="0" xfId="0" applyNumberFormat="1" applyFont="1" applyAlignment="1" applyProtection="1">
      <alignment vertical="top" wrapText="1"/>
      <protection locked="0"/>
    </xf>
    <xf numFmtId="0" fontId="29" fillId="0" borderId="0" xfId="0" applyNumberFormat="1" applyFont="1" applyAlignment="1" applyProtection="1">
      <alignment vertical="top"/>
      <protection locked="0"/>
    </xf>
    <xf numFmtId="177" fontId="29" fillId="0" borderId="0" xfId="0" quotePrefix="1" applyNumberFormat="1" applyFont="1" applyAlignment="1" applyProtection="1">
      <alignment horizontal="right" vertical="top" wrapText="1" shrinkToFit="1"/>
      <protection locked="0"/>
    </xf>
    <xf numFmtId="0" fontId="2" fillId="0" borderId="0" xfId="37" applyFont="1" applyBorder="1"/>
    <xf numFmtId="0" fontId="29" fillId="0" borderId="0" xfId="37" applyFont="1" applyBorder="1"/>
    <xf numFmtId="172" fontId="29" fillId="0" borderId="0" xfId="37" applyNumberFormat="1" applyFont="1" applyBorder="1"/>
    <xf numFmtId="172" fontId="2" fillId="0" borderId="0" xfId="37" applyNumberFormat="1" applyFont="1" applyBorder="1"/>
    <xf numFmtId="0" fontId="29" fillId="0" borderId="0" xfId="190" applyFont="1" applyBorder="1" applyAlignment="1">
      <alignment horizontal="justify" vertical="top" wrapText="1"/>
    </xf>
    <xf numFmtId="0" fontId="29" fillId="0" borderId="0" xfId="190" applyFont="1" applyBorder="1" applyAlignment="1">
      <alignment horizontal="center" wrapText="1"/>
    </xf>
    <xf numFmtId="0" fontId="1" fillId="0" borderId="0" xfId="190" applyFont="1" applyBorder="1" applyAlignment="1">
      <alignment horizontal="justify" vertical="top" wrapText="1"/>
    </xf>
    <xf numFmtId="4" fontId="29" fillId="0" borderId="0" xfId="37" applyNumberFormat="1" applyFont="1" applyBorder="1" applyAlignment="1">
      <alignment horizontal="right"/>
    </xf>
    <xf numFmtId="174" fontId="29" fillId="0" borderId="0" xfId="37" applyNumberFormat="1" applyFont="1" applyBorder="1" applyProtection="1">
      <protection locked="0"/>
    </xf>
    <xf numFmtId="49" fontId="36" fillId="0" borderId="0" xfId="37" applyNumberFormat="1" applyFont="1" applyBorder="1"/>
    <xf numFmtId="172" fontId="25" fillId="0" borderId="0" xfId="37" applyNumberFormat="1" applyFont="1" applyBorder="1"/>
    <xf numFmtId="0" fontId="2" fillId="0" borderId="0" xfId="190" applyFont="1" applyBorder="1" applyAlignment="1">
      <alignment horizontal="center" wrapText="1"/>
    </xf>
    <xf numFmtId="4" fontId="2" fillId="0" borderId="0" xfId="37" applyNumberFormat="1" applyFont="1" applyBorder="1" applyAlignment="1">
      <alignment horizontal="right"/>
    </xf>
    <xf numFmtId="174" fontId="2" fillId="0" borderId="0" xfId="37" applyNumberFormat="1" applyFont="1" applyBorder="1" applyProtection="1">
      <protection locked="0"/>
    </xf>
    <xf numFmtId="0" fontId="38" fillId="0" borderId="0" xfId="37" applyFont="1" applyBorder="1"/>
    <xf numFmtId="0" fontId="2" fillId="0" borderId="0" xfId="190" applyFont="1" applyBorder="1" applyAlignment="1">
      <alignment horizontal="justify" vertical="top" wrapText="1"/>
    </xf>
    <xf numFmtId="0" fontId="38" fillId="0" borderId="0" xfId="190" applyFont="1" applyBorder="1" applyAlignment="1">
      <alignment horizontal="justify" vertical="top" wrapText="1"/>
    </xf>
    <xf numFmtId="0" fontId="38" fillId="0" borderId="0" xfId="190" applyFont="1" applyBorder="1" applyAlignment="1">
      <alignment horizontal="center" wrapText="1"/>
    </xf>
    <xf numFmtId="4" fontId="38" fillId="0" borderId="0" xfId="37" applyNumberFormat="1" applyFont="1" applyBorder="1" applyAlignment="1">
      <alignment horizontal="right"/>
    </xf>
    <xf numFmtId="174" fontId="38" fillId="0" borderId="0" xfId="37" applyNumberFormat="1" applyFont="1" applyBorder="1" applyProtection="1">
      <protection locked="0"/>
    </xf>
    <xf numFmtId="49" fontId="38" fillId="0" borderId="0" xfId="37" applyNumberFormat="1" applyFont="1" applyBorder="1" applyAlignment="1">
      <alignment horizontal="left" vertical="top"/>
    </xf>
    <xf numFmtId="49" fontId="2" fillId="0" borderId="0" xfId="37" applyNumberFormat="1" applyFont="1" applyBorder="1" applyAlignment="1">
      <alignment horizontal="left" vertical="top"/>
    </xf>
    <xf numFmtId="175" fontId="29" fillId="0" borderId="0" xfId="0" applyNumberFormat="1" applyFont="1" applyFill="1" applyAlignment="1" applyProtection="1">
      <alignment horizontal="right" shrinkToFit="1"/>
      <protection locked="0"/>
    </xf>
    <xf numFmtId="0" fontId="47" fillId="0" borderId="0" xfId="0" applyNumberFormat="1" applyFont="1" applyAlignment="1" applyProtection="1">
      <protection locked="0"/>
    </xf>
    <xf numFmtId="0" fontId="48" fillId="0" borderId="0" xfId="0" applyFont="1" applyAlignment="1">
      <alignment horizontal="justify" vertical="center" wrapText="1"/>
    </xf>
    <xf numFmtId="0" fontId="46" fillId="0" borderId="0" xfId="0" quotePrefix="1" applyNumberFormat="1" applyFont="1" applyAlignment="1" applyProtection="1">
      <alignment vertical="top" wrapText="1"/>
      <protection locked="0"/>
    </xf>
    <xf numFmtId="0" fontId="49" fillId="0" borderId="0" xfId="1" applyFont="1"/>
    <xf numFmtId="49" fontId="19" fillId="0" borderId="1" xfId="1" applyNumberFormat="1" applyFont="1" applyFill="1" applyBorder="1"/>
    <xf numFmtId="178" fontId="29" fillId="0" borderId="1" xfId="0" applyNumberFormat="1" applyFont="1" applyFill="1" applyBorder="1" applyAlignment="1" applyProtection="1">
      <alignment horizontal="right" shrinkToFit="1"/>
      <protection locked="0"/>
    </xf>
    <xf numFmtId="179" fontId="29" fillId="0" borderId="1" xfId="0" applyNumberFormat="1" applyFont="1" applyFill="1" applyBorder="1" applyAlignment="1" applyProtection="1">
      <alignment horizontal="right" shrinkToFit="1"/>
      <protection locked="0"/>
    </xf>
    <xf numFmtId="175" fontId="29" fillId="0" borderId="1" xfId="0" applyNumberFormat="1" applyFont="1" applyFill="1" applyBorder="1" applyAlignment="1" applyProtection="1">
      <alignment horizontal="right" shrinkToFit="1"/>
      <protection locked="0"/>
    </xf>
    <xf numFmtId="0" fontId="50" fillId="0" borderId="0" xfId="1" applyFont="1"/>
    <xf numFmtId="165" fontId="51" fillId="0" borderId="0" xfId="1" applyNumberFormat="1" applyFont="1" applyFill="1" applyAlignment="1">
      <alignment horizontal="right" wrapText="1"/>
    </xf>
    <xf numFmtId="0" fontId="1" fillId="0" borderId="0" xfId="1" applyNumberFormat="1" applyFont="1" applyAlignment="1">
      <alignment horizontal="left" vertical="top"/>
    </xf>
    <xf numFmtId="0" fontId="1" fillId="0" borderId="0" xfId="1" applyNumberFormat="1" applyFont="1" applyAlignment="1">
      <alignment vertical="top"/>
    </xf>
    <xf numFmtId="0" fontId="13" fillId="0" borderId="0" xfId="1" applyNumberFormat="1" applyFont="1" applyAlignment="1">
      <alignment vertical="top"/>
    </xf>
    <xf numFmtId="2" fontId="1" fillId="0" borderId="0" xfId="1" applyNumberFormat="1" applyFont="1" applyAlignment="1">
      <alignment vertical="top"/>
    </xf>
    <xf numFmtId="44" fontId="1" fillId="0" borderId="0" xfId="1" applyNumberFormat="1" applyFont="1" applyAlignment="1">
      <alignment vertical="top"/>
    </xf>
    <xf numFmtId="0" fontId="5" fillId="0" borderId="0" xfId="1" applyNumberFormat="1" applyFont="1" applyAlignment="1">
      <alignment vertical="top"/>
    </xf>
    <xf numFmtId="2" fontId="5" fillId="0" borderId="0" xfId="1" applyNumberFormat="1" applyFont="1" applyAlignment="1">
      <alignment vertical="top"/>
    </xf>
    <xf numFmtId="44" fontId="5" fillId="0" borderId="0" xfId="1" applyNumberFormat="1" applyFont="1" applyAlignment="1">
      <alignment vertical="top"/>
    </xf>
    <xf numFmtId="44" fontId="5" fillId="0" borderId="0" xfId="1" applyNumberFormat="1" applyFont="1" applyAlignment="1">
      <alignment vertical="top" wrapText="1"/>
    </xf>
    <xf numFmtId="0" fontId="14" fillId="0" borderId="0" xfId="1" applyNumberFormat="1" applyFont="1" applyAlignment="1">
      <alignment vertical="top" wrapText="1"/>
    </xf>
    <xf numFmtId="0" fontId="5" fillId="0" borderId="0" xfId="1" applyNumberFormat="1" applyFont="1" applyAlignment="1">
      <alignment vertical="top" wrapText="1"/>
    </xf>
    <xf numFmtId="2" fontId="5" fillId="0" borderId="0" xfId="1" applyNumberFormat="1" applyFont="1" applyAlignment="1">
      <alignment vertical="top" wrapText="1"/>
    </xf>
    <xf numFmtId="2" fontId="14" fillId="0" borderId="0" xfId="1" applyNumberFormat="1" applyFont="1" applyAlignment="1">
      <alignment vertical="top" wrapText="1"/>
    </xf>
    <xf numFmtId="44" fontId="14" fillId="0" borderId="0" xfId="1" applyNumberFormat="1" applyFont="1" applyAlignment="1">
      <alignment vertical="top" wrapText="1"/>
    </xf>
    <xf numFmtId="44" fontId="4" fillId="0" borderId="0" xfId="1" applyNumberFormat="1" applyFont="1" applyAlignment="1">
      <alignment vertical="top" wrapText="1"/>
    </xf>
    <xf numFmtId="0" fontId="6" fillId="0" borderId="0" xfId="1" applyNumberFormat="1" applyFont="1" applyAlignment="1">
      <alignment horizontal="left" vertical="top"/>
    </xf>
    <xf numFmtId="0" fontId="6" fillId="0" borderId="0" xfId="1" applyNumberFormat="1" applyFont="1" applyAlignment="1">
      <alignment vertical="top"/>
    </xf>
    <xf numFmtId="2" fontId="24" fillId="0" borderId="0" xfId="1" applyNumberFormat="1" applyFont="1" applyFill="1" applyAlignment="1">
      <alignment vertical="top"/>
    </xf>
    <xf numFmtId="44" fontId="24" fillId="0" borderId="0" xfId="1" applyNumberFormat="1" applyFont="1" applyFill="1" applyAlignment="1">
      <alignment vertical="top"/>
    </xf>
    <xf numFmtId="2" fontId="24" fillId="0" borderId="0" xfId="1" applyNumberFormat="1" applyFont="1" applyAlignment="1">
      <alignment vertical="top"/>
    </xf>
    <xf numFmtId="44" fontId="24" fillId="0" borderId="0" xfId="1" applyNumberFormat="1" applyFont="1" applyAlignment="1">
      <alignment vertical="top"/>
    </xf>
    <xf numFmtId="2" fontId="24" fillId="0" borderId="0" xfId="1" quotePrefix="1" applyNumberFormat="1" applyFont="1" applyFill="1" applyAlignment="1">
      <alignment vertical="top"/>
    </xf>
    <xf numFmtId="0" fontId="6" fillId="0" borderId="0" xfId="1" applyNumberFormat="1" applyFont="1" applyBorder="1" applyAlignment="1">
      <alignment vertical="top"/>
    </xf>
    <xf numFmtId="2" fontId="24" fillId="0" borderId="0" xfId="1" applyNumberFormat="1" applyFont="1" applyBorder="1" applyAlignment="1">
      <alignment vertical="top"/>
    </xf>
    <xf numFmtId="44" fontId="24" fillId="0" borderId="0" xfId="1" applyNumberFormat="1" applyFont="1" applyBorder="1" applyAlignment="1">
      <alignment vertical="top"/>
    </xf>
    <xf numFmtId="0" fontId="6" fillId="0" borderId="1" xfId="1" applyNumberFormat="1" applyFont="1" applyBorder="1" applyAlignment="1">
      <alignment vertical="top"/>
    </xf>
    <xf numFmtId="2" fontId="24" fillId="0" borderId="1" xfId="1" applyNumberFormat="1" applyFont="1" applyFill="1" applyBorder="1" applyAlignment="1">
      <alignment vertical="top"/>
    </xf>
    <xf numFmtId="44" fontId="24" fillId="0" borderId="1" xfId="1" applyNumberFormat="1" applyFont="1" applyFill="1" applyBorder="1" applyAlignment="1">
      <alignment vertical="top"/>
    </xf>
    <xf numFmtId="44" fontId="1" fillId="0" borderId="1" xfId="1" applyNumberFormat="1" applyFont="1" applyBorder="1" applyAlignment="1">
      <alignment vertical="top"/>
    </xf>
    <xf numFmtId="0" fontId="4" fillId="0" borderId="0" xfId="1" applyNumberFormat="1" applyFont="1" applyAlignment="1">
      <alignment vertical="top"/>
    </xf>
    <xf numFmtId="44" fontId="14" fillId="0" borderId="0" xfId="1" applyNumberFormat="1" applyFont="1" applyAlignment="1">
      <alignment vertical="top"/>
    </xf>
    <xf numFmtId="44" fontId="1" fillId="0" borderId="0" xfId="1" applyNumberFormat="1" applyFont="1" applyAlignment="1">
      <alignment vertical="top" wrapText="1"/>
    </xf>
    <xf numFmtId="0" fontId="1" fillId="0" borderId="0" xfId="1" applyNumberFormat="1" applyFont="1" applyAlignment="1">
      <alignment horizontal="left" vertical="top" wrapText="1"/>
    </xf>
    <xf numFmtId="0" fontId="16" fillId="0" borderId="0" xfId="1" applyNumberFormat="1" applyFont="1" applyBorder="1" applyAlignment="1">
      <alignment horizontal="left" vertical="top"/>
    </xf>
    <xf numFmtId="0" fontId="17" fillId="0" borderId="0" xfId="1" applyNumberFormat="1" applyFont="1" applyBorder="1" applyAlignment="1">
      <alignment horizontal="left" vertical="top"/>
    </xf>
    <xf numFmtId="0" fontId="16" fillId="0" borderId="0" xfId="1" applyNumberFormat="1" applyFont="1" applyBorder="1" applyAlignment="1">
      <alignment vertical="top"/>
    </xf>
    <xf numFmtId="0" fontId="52" fillId="0" borderId="0" xfId="1" applyNumberFormat="1" applyFont="1" applyBorder="1" applyAlignment="1">
      <alignment horizontal="center" vertical="top"/>
    </xf>
    <xf numFmtId="2" fontId="16" fillId="0" borderId="0" xfId="1" applyNumberFormat="1" applyFont="1" applyBorder="1" applyAlignment="1">
      <alignment horizontal="center" vertical="top"/>
    </xf>
    <xf numFmtId="44" fontId="18" fillId="0" borderId="0" xfId="1" applyNumberFormat="1" applyFont="1" applyBorder="1" applyAlignment="1">
      <alignment horizontal="center" vertical="top"/>
    </xf>
    <xf numFmtId="44" fontId="16" fillId="0" borderId="0" xfId="1" applyNumberFormat="1" applyFont="1" applyBorder="1" applyAlignment="1">
      <alignment vertical="top"/>
    </xf>
    <xf numFmtId="0" fontId="17" fillId="0" borderId="0" xfId="1" applyNumberFormat="1" applyFont="1" applyAlignment="1">
      <alignment vertical="top"/>
    </xf>
    <xf numFmtId="0" fontId="16" fillId="0" borderId="3" xfId="1" applyNumberFormat="1" applyFont="1" applyBorder="1" applyAlignment="1">
      <alignment horizontal="left" vertical="top"/>
    </xf>
    <xf numFmtId="0" fontId="17" fillId="0" borderId="3" xfId="1" applyNumberFormat="1" applyFont="1" applyBorder="1" applyAlignment="1">
      <alignment horizontal="left" vertical="top"/>
    </xf>
    <xf numFmtId="0" fontId="16" fillId="0" borderId="3" xfId="1" applyNumberFormat="1" applyFont="1" applyBorder="1" applyAlignment="1">
      <alignment vertical="top"/>
    </xf>
    <xf numFmtId="0" fontId="53" fillId="0" borderId="3" xfId="1" applyNumberFormat="1" applyFont="1" applyBorder="1" applyAlignment="1">
      <alignment horizontal="center" vertical="top"/>
    </xf>
    <xf numFmtId="2" fontId="16" fillId="0" borderId="3" xfId="1" applyNumberFormat="1" applyFont="1" applyBorder="1" applyAlignment="1">
      <alignment horizontal="center" vertical="top"/>
    </xf>
    <xf numFmtId="2" fontId="17" fillId="0" borderId="3" xfId="1" applyNumberFormat="1" applyFont="1" applyBorder="1" applyAlignment="1">
      <alignment horizontal="center" vertical="top"/>
    </xf>
    <xf numFmtId="44" fontId="18" fillId="0" borderId="3" xfId="1" applyNumberFormat="1" applyFont="1" applyBorder="1" applyAlignment="1">
      <alignment horizontal="center" vertical="top"/>
    </xf>
    <xf numFmtId="44" fontId="17" fillId="0" borderId="3" xfId="1" applyNumberFormat="1" applyFont="1" applyBorder="1" applyAlignment="1">
      <alignment vertical="top"/>
    </xf>
    <xf numFmtId="0" fontId="2" fillId="2" borderId="0" xfId="1" applyNumberFormat="1" applyFont="1" applyFill="1" applyAlignment="1">
      <alignment horizontal="left" vertical="top"/>
    </xf>
    <xf numFmtId="0" fontId="1" fillId="2" borderId="0" xfId="1" applyNumberFormat="1" applyFont="1" applyFill="1" applyAlignment="1">
      <alignment horizontal="left" vertical="top"/>
    </xf>
    <xf numFmtId="0" fontId="2" fillId="2" borderId="0" xfId="1" applyNumberFormat="1" applyFont="1" applyFill="1" applyAlignment="1">
      <alignment vertical="top"/>
    </xf>
    <xf numFmtId="0" fontId="53" fillId="2" borderId="0" xfId="1" applyNumberFormat="1" applyFont="1" applyFill="1" applyAlignment="1">
      <alignment horizontal="center" vertical="top"/>
    </xf>
    <xf numFmtId="2" fontId="1" fillId="2" borderId="0" xfId="1" applyNumberFormat="1" applyFont="1" applyFill="1" applyAlignment="1">
      <alignment vertical="top"/>
    </xf>
    <xf numFmtId="2" fontId="1" fillId="2" borderId="0" xfId="1" applyNumberFormat="1" applyFont="1" applyFill="1" applyAlignment="1">
      <alignment horizontal="center" vertical="top"/>
    </xf>
    <xf numFmtId="44" fontId="1" fillId="2" borderId="0" xfId="1" applyNumberFormat="1" applyFont="1" applyFill="1" applyAlignment="1">
      <alignment vertical="top"/>
    </xf>
    <xf numFmtId="0" fontId="15" fillId="0" borderId="0" xfId="195" applyNumberFormat="1" applyFont="1" applyAlignment="1">
      <alignment horizontal="left" vertical="top"/>
    </xf>
    <xf numFmtId="0" fontId="15" fillId="0" borderId="0" xfId="195" applyNumberFormat="1" applyFont="1" applyAlignment="1">
      <alignment vertical="top"/>
    </xf>
    <xf numFmtId="0" fontId="54" fillId="0" borderId="0" xfId="195" applyNumberFormat="1" applyFont="1" applyAlignment="1">
      <alignment horizontal="center" vertical="top"/>
    </xf>
    <xf numFmtId="2" fontId="15" fillId="0" borderId="0" xfId="195" applyNumberFormat="1" applyFont="1" applyAlignment="1">
      <alignment vertical="top"/>
    </xf>
    <xf numFmtId="44" fontId="15" fillId="0" borderId="0" xfId="195" applyNumberFormat="1" applyFont="1" applyAlignment="1">
      <alignment vertical="top"/>
    </xf>
    <xf numFmtId="0" fontId="1" fillId="0" borderId="0" xfId="195" quotePrefix="1" applyNumberFormat="1" applyFont="1" applyFill="1" applyBorder="1" applyAlignment="1">
      <alignment horizontal="left" vertical="top" wrapText="1"/>
    </xf>
    <xf numFmtId="0" fontId="1" fillId="0" borderId="0" xfId="195" quotePrefix="1" applyNumberFormat="1" applyFont="1" applyFill="1" applyBorder="1" applyAlignment="1">
      <alignment vertical="top" wrapText="1"/>
    </xf>
    <xf numFmtId="0" fontId="55" fillId="0" borderId="0" xfId="195" quotePrefix="1" applyNumberFormat="1" applyFont="1" applyFill="1" applyBorder="1" applyAlignment="1">
      <alignment horizontal="center" vertical="top" wrapText="1"/>
    </xf>
    <xf numFmtId="2" fontId="1" fillId="0" borderId="0" xfId="195" applyNumberFormat="1" applyFont="1" applyFill="1" applyBorder="1" applyAlignment="1">
      <alignment horizontal="right" vertical="top"/>
    </xf>
    <xf numFmtId="2" fontId="1" fillId="0" borderId="0" xfId="195" applyNumberFormat="1" applyFont="1" applyFill="1" applyBorder="1" applyAlignment="1">
      <alignment horizontal="center" vertical="top"/>
    </xf>
    <xf numFmtId="44" fontId="1" fillId="0" borderId="0" xfId="195" applyNumberFormat="1" applyFont="1" applyFill="1" applyBorder="1" applyAlignment="1">
      <alignment horizontal="right" vertical="top"/>
    </xf>
    <xf numFmtId="0" fontId="56" fillId="0" borderId="0" xfId="195" applyNumberFormat="1" applyFont="1" applyAlignment="1">
      <alignment vertical="top"/>
    </xf>
    <xf numFmtId="0" fontId="57" fillId="0" borderId="0" xfId="195" applyFont="1" applyAlignment="1">
      <alignment horizontal="left" vertical="top"/>
    </xf>
    <xf numFmtId="0" fontId="57" fillId="0" borderId="0" xfId="195" applyNumberFormat="1" applyFont="1" applyAlignment="1">
      <alignment horizontal="left" vertical="top"/>
    </xf>
    <xf numFmtId="0" fontId="15" fillId="0" borderId="0" xfId="195" applyAlignment="1">
      <alignment vertical="top"/>
    </xf>
    <xf numFmtId="0" fontId="58" fillId="0" borderId="0" xfId="195" applyFont="1" applyAlignment="1">
      <alignment horizontal="center" vertical="top"/>
    </xf>
    <xf numFmtId="2" fontId="57" fillId="0" borderId="0" xfId="195" applyNumberFormat="1" applyFont="1" applyAlignment="1">
      <alignment vertical="top"/>
    </xf>
    <xf numFmtId="0" fontId="57" fillId="0" borderId="0" xfId="195" applyFont="1" applyAlignment="1">
      <alignment vertical="top"/>
    </xf>
    <xf numFmtId="44" fontId="57" fillId="0" borderId="0" xfId="195" applyNumberFormat="1" applyFont="1" applyAlignment="1">
      <alignment vertical="top"/>
    </xf>
    <xf numFmtId="0" fontId="56" fillId="0" borderId="0" xfId="195" applyNumberFormat="1" applyFont="1" applyFill="1" applyAlignment="1">
      <alignment horizontal="right" vertical="top"/>
    </xf>
    <xf numFmtId="0" fontId="56" fillId="0" borderId="0" xfId="195" applyNumberFormat="1" applyFont="1" applyFill="1" applyAlignment="1">
      <alignment vertical="top"/>
    </xf>
    <xf numFmtId="0" fontId="56" fillId="0" borderId="4" xfId="195" applyNumberFormat="1" applyFont="1" applyBorder="1" applyAlignment="1">
      <alignment vertical="top"/>
    </xf>
    <xf numFmtId="0" fontId="17" fillId="0" borderId="0" xfId="195" quotePrefix="1" applyNumberFormat="1" applyFont="1" applyFill="1" applyBorder="1" applyAlignment="1">
      <alignment horizontal="left" vertical="top" wrapText="1"/>
    </xf>
    <xf numFmtId="0" fontId="17" fillId="0" borderId="0" xfId="195" quotePrefix="1" applyNumberFormat="1" applyFont="1" applyFill="1" applyBorder="1" applyAlignment="1">
      <alignment vertical="top" wrapText="1"/>
    </xf>
    <xf numFmtId="0" fontId="59" fillId="0" borderId="0" xfId="195" quotePrefix="1" applyNumberFormat="1" applyFont="1" applyFill="1" applyBorder="1" applyAlignment="1">
      <alignment horizontal="center" vertical="top" wrapText="1"/>
    </xf>
    <xf numFmtId="2" fontId="17" fillId="0" borderId="0" xfId="195" applyNumberFormat="1" applyFont="1" applyFill="1" applyBorder="1" applyAlignment="1">
      <alignment horizontal="center" vertical="top"/>
    </xf>
    <xf numFmtId="2" fontId="17" fillId="0" borderId="0" xfId="195" applyNumberFormat="1" applyFont="1" applyFill="1" applyBorder="1" applyAlignment="1">
      <alignment horizontal="right" vertical="top"/>
    </xf>
    <xf numFmtId="44" fontId="17" fillId="0" borderId="0" xfId="195" applyNumberFormat="1" applyFont="1" applyFill="1" applyBorder="1" applyAlignment="1">
      <alignment horizontal="right" vertical="top"/>
    </xf>
    <xf numFmtId="0" fontId="60" fillId="0" borderId="0" xfId="195" applyNumberFormat="1" applyFont="1" applyBorder="1" applyAlignment="1">
      <alignment horizontal="right" vertical="top"/>
    </xf>
    <xf numFmtId="0" fontId="60" fillId="0" borderId="0" xfId="195" applyNumberFormat="1" applyFont="1" applyBorder="1" applyAlignment="1">
      <alignment vertical="top"/>
    </xf>
    <xf numFmtId="0" fontId="1" fillId="0" borderId="0" xfId="195" quotePrefix="1" applyNumberFormat="1" applyFont="1" applyFill="1" applyBorder="1" applyAlignment="1">
      <alignment horizontal="left" vertical="top"/>
    </xf>
    <xf numFmtId="0" fontId="17" fillId="0" borderId="0" xfId="195" quotePrefix="1" applyNumberFormat="1" applyFont="1" applyFill="1" applyBorder="1" applyAlignment="1">
      <alignment horizontal="left" vertical="top"/>
    </xf>
    <xf numFmtId="1" fontId="1" fillId="0" borderId="0" xfId="195" quotePrefix="1" applyNumberFormat="1" applyFont="1" applyFill="1" applyBorder="1" applyAlignment="1">
      <alignment horizontal="left" vertical="top" wrapText="1"/>
    </xf>
    <xf numFmtId="49" fontId="1" fillId="0" borderId="0" xfId="195" quotePrefix="1" applyNumberFormat="1" applyFont="1" applyFill="1" applyBorder="1" applyAlignment="1">
      <alignment vertical="top" wrapText="1"/>
    </xf>
    <xf numFmtId="49" fontId="55" fillId="0" borderId="0" xfId="195" quotePrefix="1" applyNumberFormat="1" applyFont="1" applyFill="1" applyBorder="1" applyAlignment="1">
      <alignment horizontal="center" vertical="top" wrapText="1"/>
    </xf>
    <xf numFmtId="173" fontId="56" fillId="0" borderId="0" xfId="195" applyNumberFormat="1" applyFont="1" applyBorder="1" applyAlignment="1">
      <alignment horizontal="right" vertical="top"/>
    </xf>
    <xf numFmtId="0" fontId="56" fillId="0" borderId="0" xfId="195" applyFont="1" applyBorder="1" applyAlignment="1">
      <alignment vertical="top"/>
    </xf>
    <xf numFmtId="0" fontId="56" fillId="7" borderId="0" xfId="195" applyFont="1" applyFill="1" applyBorder="1" applyAlignment="1">
      <alignment vertical="top"/>
    </xf>
    <xf numFmtId="0" fontId="14" fillId="2" borderId="19" xfId="1" applyNumberFormat="1" applyFont="1" applyFill="1" applyBorder="1" applyAlignment="1">
      <alignment horizontal="left" vertical="top"/>
    </xf>
    <xf numFmtId="0" fontId="20" fillId="2" borderId="19" xfId="1" applyNumberFormat="1" applyFont="1" applyFill="1" applyBorder="1" applyAlignment="1">
      <alignment horizontal="left" vertical="top"/>
    </xf>
    <xf numFmtId="0" fontId="14" fillId="2" borderId="19" xfId="1" applyNumberFormat="1" applyFont="1" applyFill="1" applyBorder="1" applyAlignment="1">
      <alignment vertical="top"/>
    </xf>
    <xf numFmtId="0" fontId="53" fillId="2" borderId="19" xfId="1" applyNumberFormat="1" applyFont="1" applyFill="1" applyBorder="1" applyAlignment="1">
      <alignment horizontal="center" vertical="top"/>
    </xf>
    <xf numFmtId="2" fontId="20" fillId="3" borderId="19" xfId="1" applyNumberFormat="1" applyFont="1" applyFill="1" applyBorder="1" applyAlignment="1">
      <alignment vertical="top"/>
    </xf>
    <xf numFmtId="2" fontId="20" fillId="3" borderId="19" xfId="1" applyNumberFormat="1" applyFont="1" applyFill="1" applyBorder="1" applyAlignment="1">
      <alignment horizontal="center" vertical="top"/>
    </xf>
    <xf numFmtId="44" fontId="14" fillId="3" borderId="19" xfId="1" applyNumberFormat="1" applyFont="1" applyFill="1" applyBorder="1" applyAlignment="1">
      <alignment vertical="top"/>
    </xf>
    <xf numFmtId="0" fontId="53" fillId="0" borderId="0" xfId="1" applyNumberFormat="1" applyFont="1" applyAlignment="1">
      <alignment horizontal="center" vertical="top"/>
    </xf>
    <xf numFmtId="2" fontId="6" fillId="0" borderId="0" xfId="1" applyNumberFormat="1" applyFont="1" applyFill="1" applyAlignment="1">
      <alignment vertical="top"/>
    </xf>
    <xf numFmtId="2" fontId="6" fillId="0" borderId="0" xfId="1" applyNumberFormat="1" applyFont="1" applyFill="1" applyAlignment="1">
      <alignment horizontal="center" vertical="top"/>
    </xf>
    <xf numFmtId="44" fontId="6" fillId="0" borderId="0" xfId="1" applyNumberFormat="1" applyFont="1" applyFill="1" applyAlignment="1">
      <alignment vertical="top"/>
    </xf>
    <xf numFmtId="0" fontId="54" fillId="0" borderId="0" xfId="195" applyFont="1" applyAlignment="1">
      <alignment horizontal="center" vertical="top"/>
    </xf>
    <xf numFmtId="2" fontId="15" fillId="0" borderId="0" xfId="195" applyNumberFormat="1" applyAlignment="1">
      <alignment vertical="top"/>
    </xf>
    <xf numFmtId="2" fontId="16" fillId="0" borderId="0" xfId="1" applyNumberFormat="1" applyFont="1" applyFill="1" applyBorder="1" applyAlignment="1">
      <alignment horizontal="center" vertical="top"/>
    </xf>
    <xf numFmtId="44" fontId="18" fillId="0" borderId="0" xfId="1" applyNumberFormat="1" applyFont="1" applyFill="1" applyBorder="1" applyAlignment="1">
      <alignment horizontal="center" vertical="top"/>
    </xf>
    <xf numFmtId="44" fontId="16" fillId="0" borderId="0" xfId="1" applyNumberFormat="1" applyFont="1" applyFill="1" applyBorder="1" applyAlignment="1">
      <alignment vertical="top"/>
    </xf>
    <xf numFmtId="2" fontId="16" fillId="0" borderId="3" xfId="1" applyNumberFormat="1" applyFont="1" applyFill="1" applyBorder="1" applyAlignment="1">
      <alignment horizontal="center" vertical="top"/>
    </xf>
    <xf numFmtId="2" fontId="17" fillId="0" borderId="3" xfId="1" applyNumberFormat="1" applyFont="1" applyFill="1" applyBorder="1" applyAlignment="1">
      <alignment horizontal="center" vertical="top"/>
    </xf>
    <xf numFmtId="44" fontId="18" fillId="0" borderId="3" xfId="1" applyNumberFormat="1" applyFont="1" applyFill="1" applyBorder="1" applyAlignment="1">
      <alignment horizontal="center" vertical="top"/>
    </xf>
    <xf numFmtId="44" fontId="17" fillId="0" borderId="3" xfId="1" applyNumberFormat="1" applyFont="1" applyFill="1" applyBorder="1" applyAlignment="1">
      <alignment vertical="top"/>
    </xf>
    <xf numFmtId="2" fontId="1" fillId="0" borderId="0" xfId="1" applyNumberFormat="1" applyFont="1" applyFill="1" applyAlignment="1">
      <alignment vertical="top"/>
    </xf>
    <xf numFmtId="2" fontId="1" fillId="0" borderId="0" xfId="1" applyNumberFormat="1" applyFont="1" applyFill="1" applyAlignment="1">
      <alignment horizontal="center" vertical="top"/>
    </xf>
    <xf numFmtId="44" fontId="1" fillId="0" borderId="0" xfId="1" applyNumberFormat="1" applyFont="1" applyFill="1" applyAlignment="1">
      <alignment vertical="top"/>
    </xf>
    <xf numFmtId="0" fontId="1" fillId="0" borderId="0" xfId="195" applyNumberFormat="1" applyFont="1" applyBorder="1" applyAlignment="1">
      <alignment horizontal="left" vertical="top"/>
    </xf>
    <xf numFmtId="0" fontId="56" fillId="0" borderId="0" xfId="195" applyFont="1" applyBorder="1" applyAlignment="1">
      <alignment horizontal="left" vertical="top"/>
    </xf>
    <xf numFmtId="0" fontId="61" fillId="0" borderId="0" xfId="195" applyFont="1" applyBorder="1" applyAlignment="1">
      <alignment horizontal="center" vertical="top"/>
    </xf>
    <xf numFmtId="2" fontId="1" fillId="0" borderId="0" xfId="188" applyNumberFormat="1" applyFont="1" applyBorder="1" applyAlignment="1">
      <alignment horizontal="right" vertical="top"/>
    </xf>
    <xf numFmtId="0" fontId="1" fillId="0" borderId="0" xfId="195" applyFont="1" applyBorder="1" applyAlignment="1">
      <alignment horizontal="center" vertical="top"/>
    </xf>
    <xf numFmtId="44" fontId="1" fillId="0" borderId="0" xfId="188" applyNumberFormat="1" applyFont="1" applyBorder="1" applyAlignment="1">
      <alignment horizontal="right" vertical="top"/>
    </xf>
    <xf numFmtId="173" fontId="56" fillId="0" borderId="0" xfId="195" applyNumberFormat="1" applyFont="1" applyFill="1" applyBorder="1" applyAlignment="1">
      <alignment horizontal="right" vertical="top"/>
    </xf>
    <xf numFmtId="0" fontId="56" fillId="0" borderId="0" xfId="195" applyFont="1" applyFill="1" applyBorder="1" applyAlignment="1">
      <alignment vertical="top"/>
    </xf>
    <xf numFmtId="49" fontId="1" fillId="0" borderId="0" xfId="195" quotePrefix="1" applyNumberFormat="1" applyFont="1" applyFill="1" applyBorder="1" applyAlignment="1">
      <alignment horizontal="left" vertical="top" wrapText="1"/>
    </xf>
    <xf numFmtId="0" fontId="1" fillId="0" borderId="0" xfId="1" applyNumberFormat="1" applyFont="1" applyBorder="1" applyAlignment="1">
      <alignment vertical="top"/>
    </xf>
    <xf numFmtId="0" fontId="55" fillId="0" borderId="0" xfId="1" applyNumberFormat="1" applyFont="1" applyBorder="1" applyAlignment="1">
      <alignment horizontal="center" vertical="top"/>
    </xf>
    <xf numFmtId="2" fontId="1" fillId="0" borderId="0" xfId="1" applyNumberFormat="1" applyFont="1" applyBorder="1" applyAlignment="1">
      <alignment vertical="top"/>
    </xf>
    <xf numFmtId="44" fontId="1" fillId="0" borderId="0" xfId="1" applyNumberFormat="1" applyFont="1" applyBorder="1" applyAlignment="1">
      <alignment vertical="top"/>
    </xf>
    <xf numFmtId="0" fontId="1" fillId="0" borderId="0" xfId="1" applyNumberFormat="1" applyFont="1" applyFill="1" applyAlignment="1">
      <alignment horizontal="left" vertical="top"/>
    </xf>
    <xf numFmtId="0" fontId="1" fillId="0" borderId="0" xfId="1" applyNumberFormat="1" applyFont="1" applyFill="1" applyAlignment="1">
      <alignment vertical="top"/>
    </xf>
    <xf numFmtId="0" fontId="53" fillId="0" borderId="0" xfId="1" applyNumberFormat="1" applyFont="1" applyFill="1" applyAlignment="1">
      <alignment horizontal="center" vertical="top"/>
    </xf>
    <xf numFmtId="0" fontId="1" fillId="0" borderId="0" xfId="1" applyNumberFormat="1" applyFont="1" applyFill="1" applyAlignment="1">
      <alignment horizontal="left" vertical="top" wrapText="1"/>
    </xf>
    <xf numFmtId="0" fontId="1" fillId="0" borderId="0" xfId="1" applyNumberFormat="1" applyFont="1" applyFill="1" applyAlignment="1">
      <alignment vertical="top" wrapText="1"/>
    </xf>
    <xf numFmtId="0" fontId="53" fillId="0" borderId="0" xfId="1" applyNumberFormat="1" applyFont="1" applyFill="1" applyAlignment="1">
      <alignment horizontal="center" vertical="top" wrapText="1"/>
    </xf>
    <xf numFmtId="2" fontId="1" fillId="0" borderId="0" xfId="1" applyNumberFormat="1" applyFont="1" applyFill="1" applyAlignment="1">
      <alignment vertical="top" wrapText="1"/>
    </xf>
    <xf numFmtId="0" fontId="1" fillId="0" borderId="0" xfId="1" applyNumberFormat="1" applyFont="1" applyAlignment="1">
      <alignment vertical="top" wrapText="1"/>
    </xf>
    <xf numFmtId="2" fontId="1" fillId="0" borderId="0" xfId="1" applyNumberFormat="1" applyFont="1" applyFill="1" applyAlignment="1">
      <alignment horizontal="center" vertical="top" wrapText="1"/>
    </xf>
    <xf numFmtId="44" fontId="1" fillId="0" borderId="0" xfId="1" applyNumberFormat="1" applyFont="1" applyFill="1" applyAlignment="1">
      <alignment vertical="top" wrapText="1"/>
    </xf>
    <xf numFmtId="2" fontId="1" fillId="0" borderId="0" xfId="1" applyNumberFormat="1" applyFont="1" applyAlignment="1">
      <alignment vertical="top" wrapText="1"/>
    </xf>
    <xf numFmtId="0" fontId="25" fillId="0" borderId="0" xfId="1" applyNumberFormat="1" applyFont="1" applyFill="1" applyAlignment="1">
      <alignment vertical="top" wrapText="1"/>
    </xf>
    <xf numFmtId="0" fontId="1" fillId="0" borderId="0" xfId="1" applyNumberFormat="1" applyFont="1" applyFill="1" applyBorder="1" applyAlignment="1">
      <alignment vertical="top"/>
    </xf>
    <xf numFmtId="0" fontId="53" fillId="0" borderId="0" xfId="1" applyNumberFormat="1" applyFont="1" applyFill="1" applyBorder="1" applyAlignment="1">
      <alignment horizontal="center" vertical="top"/>
    </xf>
    <xf numFmtId="2" fontId="1" fillId="0" borderId="0" xfId="1" applyNumberFormat="1" applyFont="1" applyFill="1" applyBorder="1" applyAlignment="1">
      <alignment vertical="top"/>
    </xf>
    <xf numFmtId="2" fontId="1" fillId="0" borderId="0" xfId="1" applyNumberFormat="1" applyFont="1" applyFill="1" applyBorder="1" applyAlignment="1">
      <alignment horizontal="center" vertical="top"/>
    </xf>
    <xf numFmtId="44" fontId="1" fillId="0" borderId="0" xfId="1" applyNumberFormat="1" applyFont="1" applyFill="1" applyBorder="1" applyAlignment="1">
      <alignment vertical="top"/>
    </xf>
    <xf numFmtId="0" fontId="53" fillId="0" borderId="0" xfId="1" applyNumberFormat="1" applyFont="1" applyFill="1" applyBorder="1" applyAlignment="1">
      <alignment horizontal="center" vertical="top" wrapText="1"/>
    </xf>
    <xf numFmtId="0" fontId="62" fillId="0" borderId="0" xfId="1" applyNumberFormat="1" applyFont="1" applyFill="1" applyAlignment="1">
      <alignment horizontal="left" vertical="top" wrapText="1"/>
    </xf>
    <xf numFmtId="0" fontId="62" fillId="0" borderId="0" xfId="1" applyNumberFormat="1" applyFont="1" applyFill="1" applyAlignment="1">
      <alignment vertical="top" wrapText="1"/>
    </xf>
    <xf numFmtId="0" fontId="63" fillId="0" borderId="0" xfId="1" applyNumberFormat="1" applyFont="1" applyFill="1" applyAlignment="1">
      <alignment horizontal="center" vertical="top" wrapText="1"/>
    </xf>
    <xf numFmtId="2" fontId="62" fillId="0" borderId="0" xfId="1" applyNumberFormat="1" applyFont="1" applyFill="1" applyAlignment="1">
      <alignment vertical="top" wrapText="1"/>
    </xf>
    <xf numFmtId="2" fontId="62" fillId="0" borderId="0" xfId="1" applyNumberFormat="1" applyFont="1" applyFill="1" applyAlignment="1">
      <alignment horizontal="center" vertical="top" wrapText="1"/>
    </xf>
    <xf numFmtId="44" fontId="62" fillId="0" borderId="0" xfId="1" applyNumberFormat="1" applyFont="1" applyFill="1" applyAlignment="1">
      <alignment vertical="top" wrapText="1"/>
    </xf>
    <xf numFmtId="0" fontId="57" fillId="0" borderId="0" xfId="195" applyFont="1" applyFill="1" applyAlignment="1">
      <alignment horizontal="left" vertical="top"/>
    </xf>
    <xf numFmtId="0" fontId="57" fillId="0" borderId="0" xfId="195" applyNumberFormat="1" applyFont="1" applyFill="1" applyAlignment="1">
      <alignment horizontal="left" vertical="top"/>
    </xf>
    <xf numFmtId="0" fontId="15" fillId="0" borderId="0" xfId="195" applyFill="1" applyAlignment="1">
      <alignment vertical="top"/>
    </xf>
    <xf numFmtId="0" fontId="58" fillId="0" borderId="0" xfId="195" applyFont="1" applyFill="1" applyAlignment="1">
      <alignment horizontal="center" vertical="top"/>
    </xf>
    <xf numFmtId="2" fontId="57" fillId="0" borderId="0" xfId="195" applyNumberFormat="1" applyFont="1" applyFill="1" applyAlignment="1">
      <alignment vertical="top"/>
    </xf>
    <xf numFmtId="0" fontId="57" fillId="0" borderId="0" xfId="195" applyFont="1" applyFill="1" applyAlignment="1">
      <alignment vertical="top"/>
    </xf>
    <xf numFmtId="44" fontId="57" fillId="0" borderId="0" xfId="195" applyNumberFormat="1" applyFont="1" applyFill="1" applyAlignment="1">
      <alignment vertical="top"/>
    </xf>
    <xf numFmtId="2" fontId="1" fillId="0" borderId="0" xfId="1" applyNumberFormat="1" applyFont="1" applyAlignment="1">
      <alignment horizontal="center" vertical="top"/>
    </xf>
    <xf numFmtId="0" fontId="13" fillId="0" borderId="0" xfId="1" applyNumberFormat="1" applyFont="1" applyAlignment="1">
      <alignment horizontal="center" vertical="top"/>
    </xf>
    <xf numFmtId="0" fontId="1" fillId="0" borderId="0" xfId="1" applyNumberFormat="1" applyFont="1" applyAlignment="1">
      <alignment horizontal="center" vertical="top"/>
    </xf>
    <xf numFmtId="0" fontId="53" fillId="0" borderId="0" xfId="195" quotePrefix="1" applyNumberFormat="1" applyFont="1" applyFill="1" applyBorder="1" applyAlignment="1">
      <alignment horizontal="center" vertical="top" wrapText="1"/>
    </xf>
    <xf numFmtId="0" fontId="64" fillId="0" borderId="0" xfId="195" applyFont="1" applyAlignment="1">
      <alignment horizontal="center" vertical="top"/>
    </xf>
    <xf numFmtId="49" fontId="53" fillId="0" borderId="0" xfId="195" quotePrefix="1" applyNumberFormat="1" applyFont="1" applyFill="1" applyBorder="1" applyAlignment="1">
      <alignment horizontal="center" vertical="top" wrapText="1"/>
    </xf>
    <xf numFmtId="172" fontId="1" fillId="0" borderId="2" xfId="190" applyNumberFormat="1" applyFont="1" applyBorder="1" applyAlignment="1" applyProtection="1">
      <protection locked="0"/>
    </xf>
    <xf numFmtId="172" fontId="1" fillId="0" borderId="0" xfId="190" applyNumberFormat="1" applyFont="1" applyBorder="1" applyAlignment="1" applyProtection="1">
      <protection locked="0"/>
    </xf>
    <xf numFmtId="0" fontId="2" fillId="0" borderId="0" xfId="37" applyFont="1" applyAlignment="1"/>
    <xf numFmtId="175" fontId="1" fillId="0" borderId="0" xfId="190" applyNumberFormat="1" applyFont="1" applyBorder="1" applyAlignment="1"/>
    <xf numFmtId="49" fontId="36" fillId="8" borderId="16" xfId="37" applyNumberFormat="1" applyFont="1" applyFill="1" applyBorder="1"/>
    <xf numFmtId="0" fontId="36" fillId="8" borderId="2" xfId="190" applyFont="1" applyFill="1" applyBorder="1" applyAlignment="1">
      <alignment horizontal="justify" vertical="top" wrapText="1"/>
    </xf>
    <xf numFmtId="4" fontId="36" fillId="8" borderId="2" xfId="37" applyNumberFormat="1" applyFont="1" applyFill="1" applyBorder="1" applyAlignment="1">
      <alignment horizontal="right"/>
    </xf>
    <xf numFmtId="0" fontId="36" fillId="8" borderId="2" xfId="37" applyFont="1" applyFill="1" applyBorder="1"/>
    <xf numFmtId="174" fontId="36" fillId="8" borderId="2" xfId="37" applyNumberFormat="1" applyFont="1" applyFill="1" applyBorder="1" applyProtection="1">
      <protection locked="0"/>
    </xf>
    <xf numFmtId="0" fontId="2" fillId="8" borderId="1" xfId="190" applyFont="1" applyFill="1" applyBorder="1" applyAlignment="1">
      <alignment horizontal="justify" vertical="top" wrapText="1"/>
    </xf>
    <xf numFmtId="0" fontId="36" fillId="8" borderId="2" xfId="190" applyFont="1" applyFill="1" applyBorder="1" applyAlignment="1">
      <alignment horizontal="center" wrapText="1"/>
    </xf>
    <xf numFmtId="172" fontId="36" fillId="8" borderId="17" xfId="37" applyNumberFormat="1" applyFont="1" applyFill="1" applyBorder="1"/>
    <xf numFmtId="49" fontId="2" fillId="8" borderId="8" xfId="37" applyNumberFormat="1" applyFont="1" applyFill="1" applyBorder="1"/>
    <xf numFmtId="16" fontId="2" fillId="8" borderId="0" xfId="37" applyNumberFormat="1" applyFont="1" applyFill="1" applyBorder="1"/>
    <xf numFmtId="4" fontId="36" fillId="8" borderId="0" xfId="190" applyNumberFormat="1" applyFont="1" applyFill="1" applyBorder="1" applyAlignment="1">
      <alignment horizontal="left" vertical="top" wrapText="1"/>
    </xf>
    <xf numFmtId="4" fontId="36" fillId="8" borderId="0" xfId="190" applyNumberFormat="1" applyFont="1" applyFill="1" applyBorder="1"/>
    <xf numFmtId="174" fontId="36" fillId="8" borderId="0" xfId="190" applyNumberFormat="1" applyFont="1" applyFill="1" applyBorder="1"/>
    <xf numFmtId="172" fontId="2" fillId="8" borderId="9" xfId="190" applyNumberFormat="1" applyFont="1" applyFill="1" applyBorder="1"/>
    <xf numFmtId="49" fontId="2" fillId="8" borderId="16" xfId="37" applyNumberFormat="1" applyFont="1" applyFill="1" applyBorder="1"/>
    <xf numFmtId="16" fontId="2" fillId="8" borderId="2" xfId="37" applyNumberFormat="1" applyFont="1" applyFill="1" applyBorder="1"/>
    <xf numFmtId="4" fontId="36" fillId="8" borderId="2" xfId="190" applyNumberFormat="1" applyFont="1" applyFill="1" applyBorder="1" applyAlignment="1">
      <alignment horizontal="left" vertical="top" wrapText="1"/>
    </xf>
    <xf numFmtId="4" fontId="36" fillId="8" borderId="2" xfId="190" applyNumberFormat="1" applyFont="1" applyFill="1" applyBorder="1"/>
    <xf numFmtId="174" fontId="36" fillId="8" borderId="2" xfId="190" applyNumberFormat="1" applyFont="1" applyFill="1" applyBorder="1"/>
    <xf numFmtId="172" fontId="2" fillId="8" borderId="17" xfId="190" applyNumberFormat="1" applyFont="1" applyFill="1" applyBorder="1"/>
    <xf numFmtId="49" fontId="2" fillId="8" borderId="10" xfId="37" applyNumberFormat="1" applyFont="1" applyFill="1" applyBorder="1"/>
    <xf numFmtId="4" fontId="36" fillId="8" borderId="1" xfId="190" applyNumberFormat="1" applyFont="1" applyFill="1" applyBorder="1" applyAlignment="1">
      <alignment horizontal="left" vertical="top" wrapText="1"/>
    </xf>
    <xf numFmtId="4" fontId="36" fillId="8" borderId="1" xfId="190" applyNumberFormat="1" applyFont="1" applyFill="1" applyBorder="1"/>
    <xf numFmtId="174" fontId="36" fillId="8" borderId="1" xfId="190" applyNumberFormat="1" applyFont="1" applyFill="1" applyBorder="1"/>
    <xf numFmtId="172" fontId="2" fillId="8" borderId="11" xfId="190" applyNumberFormat="1" applyFont="1" applyFill="1" applyBorder="1"/>
    <xf numFmtId="49" fontId="2" fillId="8" borderId="0" xfId="37" applyNumberFormat="1" applyFont="1" applyFill="1" applyBorder="1"/>
    <xf numFmtId="0" fontId="2" fillId="8" borderId="0" xfId="190" applyFont="1" applyFill="1" applyBorder="1" applyAlignment="1">
      <alignment horizontal="justify" vertical="top" wrapText="1"/>
    </xf>
    <xf numFmtId="0" fontId="2" fillId="8" borderId="0" xfId="190" applyFont="1" applyFill="1" applyBorder="1" applyAlignment="1">
      <alignment horizontal="center" wrapText="1"/>
    </xf>
    <xf numFmtId="4" fontId="2" fillId="8" borderId="0" xfId="37" applyNumberFormat="1" applyFont="1" applyFill="1" applyBorder="1" applyAlignment="1">
      <alignment horizontal="right"/>
    </xf>
    <xf numFmtId="0" fontId="2" fillId="8" borderId="0" xfId="37" applyFont="1" applyFill="1" applyBorder="1"/>
    <xf numFmtId="174" fontId="2" fillId="8" borderId="0" xfId="37" applyNumberFormat="1" applyFont="1" applyFill="1" applyBorder="1" applyProtection="1">
      <protection locked="0"/>
    </xf>
    <xf numFmtId="172" fontId="2" fillId="8" borderId="0" xfId="37" applyNumberFormat="1" applyFont="1" applyFill="1" applyBorder="1"/>
    <xf numFmtId="49" fontId="2" fillId="8" borderId="0" xfId="37" applyNumberFormat="1" applyFont="1" applyFill="1" applyBorder="1" applyAlignment="1">
      <alignment horizontal="left" vertical="top"/>
    </xf>
    <xf numFmtId="172" fontId="2" fillId="8" borderId="18" xfId="37" applyNumberFormat="1" applyFont="1" applyFill="1" applyBorder="1"/>
    <xf numFmtId="0" fontId="5" fillId="0" borderId="0" xfId="1" applyFont="1" applyAlignment="1">
      <alignment vertical="top"/>
    </xf>
    <xf numFmtId="44" fontId="1" fillId="0" borderId="0" xfId="1" applyNumberFormat="1" applyAlignment="1">
      <alignment vertical="top"/>
    </xf>
    <xf numFmtId="14" fontId="14" fillId="0" borderId="0" xfId="1" applyNumberFormat="1" applyFont="1" applyAlignment="1">
      <alignment horizontal="left" vertical="top" wrapText="1"/>
    </xf>
    <xf numFmtId="0" fontId="5" fillId="0" borderId="0" xfId="1" applyFont="1" applyAlignment="1">
      <alignment horizontal="left" vertical="top" wrapText="1"/>
    </xf>
    <xf numFmtId="0" fontId="14" fillId="0" borderId="0" xfId="1" applyFont="1" applyAlignment="1">
      <alignment vertical="top" wrapText="1"/>
    </xf>
    <xf numFmtId="0" fontId="6" fillId="0" borderId="0" xfId="1" applyFont="1" applyAlignment="1">
      <alignment vertical="top"/>
    </xf>
    <xf numFmtId="165" fontId="24" fillId="0" borderId="0" xfId="1" applyNumberFormat="1" applyFont="1" applyFill="1" applyAlignment="1">
      <alignment vertical="top"/>
    </xf>
    <xf numFmtId="0" fontId="24" fillId="0" borderId="0" xfId="1" applyFont="1" applyAlignment="1">
      <alignment horizontal="right" vertical="top"/>
    </xf>
    <xf numFmtId="0" fontId="24" fillId="0" borderId="0" xfId="1" applyFont="1" applyFill="1" applyAlignment="1">
      <alignment horizontal="right" vertical="top"/>
    </xf>
    <xf numFmtId="44" fontId="24" fillId="0" borderId="0" xfId="1" applyNumberFormat="1" applyFont="1" applyAlignment="1">
      <alignment horizontal="right" vertical="top"/>
    </xf>
    <xf numFmtId="0" fontId="6" fillId="0" borderId="0" xfId="1" applyFont="1" applyBorder="1" applyAlignment="1">
      <alignment vertical="top"/>
    </xf>
    <xf numFmtId="165" fontId="24" fillId="0" borderId="0" xfId="1" quotePrefix="1" applyNumberFormat="1" applyFont="1" applyFill="1" applyAlignment="1">
      <alignment vertical="top"/>
    </xf>
    <xf numFmtId="0" fontId="24" fillId="0" borderId="0" xfId="1" applyFont="1" applyBorder="1" applyAlignment="1">
      <alignment horizontal="right" vertical="top"/>
    </xf>
    <xf numFmtId="165" fontId="24" fillId="0" borderId="0" xfId="1" applyNumberFormat="1" applyFont="1" applyBorder="1" applyAlignment="1">
      <alignment horizontal="right" vertical="top"/>
    </xf>
    <xf numFmtId="44" fontId="24" fillId="0" borderId="0" xfId="1" applyNumberFormat="1" applyFont="1" applyBorder="1" applyAlignment="1">
      <alignment horizontal="right" vertical="top"/>
    </xf>
    <xf numFmtId="0" fontId="6" fillId="0" borderId="1" xfId="1" applyFont="1" applyBorder="1" applyAlignment="1">
      <alignment vertical="top"/>
    </xf>
    <xf numFmtId="165" fontId="24" fillId="0" borderId="1" xfId="1" applyNumberFormat="1" applyFont="1" applyFill="1" applyBorder="1" applyAlignment="1">
      <alignment vertical="top"/>
    </xf>
    <xf numFmtId="44" fontId="1" fillId="0" borderId="1" xfId="1" applyNumberFormat="1" applyBorder="1" applyAlignment="1">
      <alignment vertical="top"/>
    </xf>
    <xf numFmtId="0" fontId="24" fillId="0" borderId="0" xfId="1" applyFont="1" applyAlignment="1">
      <alignment vertical="top"/>
    </xf>
    <xf numFmtId="0" fontId="1" fillId="0" borderId="0" xfId="1" applyNumberFormat="1" applyAlignment="1">
      <alignment vertical="top"/>
    </xf>
    <xf numFmtId="0" fontId="1" fillId="0" borderId="0" xfId="1" applyAlignment="1">
      <alignment horizontal="center" vertical="top"/>
    </xf>
    <xf numFmtId="0" fontId="16" fillId="0" borderId="0" xfId="1" applyFont="1" applyBorder="1" applyAlignment="1">
      <alignment vertical="top"/>
    </xf>
    <xf numFmtId="0" fontId="16" fillId="0" borderId="0" xfId="1" applyFont="1" applyBorder="1" applyAlignment="1">
      <alignment horizontal="center" vertical="top"/>
    </xf>
    <xf numFmtId="0" fontId="17" fillId="0" borderId="0" xfId="1" applyFont="1" applyAlignment="1">
      <alignment vertical="top"/>
    </xf>
    <xf numFmtId="0" fontId="16" fillId="0" borderId="3" xfId="1" applyFont="1" applyBorder="1" applyAlignment="1">
      <alignment vertical="top"/>
    </xf>
    <xf numFmtId="0" fontId="16" fillId="0" borderId="3" xfId="1" applyFont="1" applyBorder="1" applyAlignment="1">
      <alignment horizontal="center" vertical="top"/>
    </xf>
    <xf numFmtId="0" fontId="17" fillId="0" borderId="3" xfId="1" applyFont="1" applyBorder="1" applyAlignment="1">
      <alignment horizontal="center" vertical="top"/>
    </xf>
    <xf numFmtId="0" fontId="2" fillId="2" borderId="0" xfId="1" applyFont="1" applyFill="1" applyAlignment="1">
      <alignment vertical="top"/>
    </xf>
    <xf numFmtId="0" fontId="1" fillId="2" borderId="0" xfId="1" applyFill="1" applyAlignment="1">
      <alignment vertical="top"/>
    </xf>
    <xf numFmtId="0" fontId="1" fillId="2" borderId="0" xfId="1" applyFill="1" applyAlignment="1">
      <alignment horizontal="center" vertical="top"/>
    </xf>
    <xf numFmtId="44" fontId="1" fillId="2" borderId="0" xfId="1" applyNumberFormat="1" applyFill="1" applyAlignment="1">
      <alignment vertical="top"/>
    </xf>
    <xf numFmtId="49" fontId="1" fillId="0" borderId="0" xfId="1" applyNumberFormat="1" applyFont="1" applyAlignment="1">
      <alignment horizontal="center" vertical="top"/>
    </xf>
    <xf numFmtId="2" fontId="1" fillId="0" borderId="1" xfId="1" applyNumberFormat="1" applyFont="1" applyFill="1" applyBorder="1" applyAlignment="1">
      <alignment vertical="top"/>
    </xf>
    <xf numFmtId="49" fontId="1" fillId="0" borderId="1" xfId="1" applyNumberFormat="1" applyFont="1" applyFill="1" applyBorder="1" applyAlignment="1">
      <alignment horizontal="center" vertical="top"/>
    </xf>
    <xf numFmtId="44" fontId="1" fillId="0" borderId="1" xfId="1" applyNumberFormat="1" applyFont="1" applyFill="1" applyBorder="1" applyAlignment="1">
      <alignment vertical="top"/>
    </xf>
    <xf numFmtId="0" fontId="13" fillId="2" borderId="19" xfId="1" applyNumberFormat="1" applyFont="1" applyFill="1" applyBorder="1" applyAlignment="1">
      <alignment horizontal="center" vertical="top"/>
    </xf>
    <xf numFmtId="0" fontId="6" fillId="0" borderId="0" xfId="1" applyFont="1" applyFill="1" applyAlignment="1">
      <alignment vertical="top"/>
    </xf>
    <xf numFmtId="0" fontId="6" fillId="0" borderId="0" xfId="1" applyFont="1" applyFill="1" applyAlignment="1">
      <alignment horizontal="center" vertical="top"/>
    </xf>
    <xf numFmtId="0" fontId="16" fillId="0" borderId="0" xfId="1" applyFont="1" applyFill="1" applyBorder="1" applyAlignment="1">
      <alignment horizontal="center" vertical="top"/>
    </xf>
    <xf numFmtId="0" fontId="16" fillId="0" borderId="3" xfId="1" applyFont="1" applyFill="1" applyBorder="1" applyAlignment="1">
      <alignment horizontal="center" vertical="top"/>
    </xf>
    <xf numFmtId="0" fontId="17" fillId="0" borderId="3" xfId="1" applyFont="1" applyFill="1" applyBorder="1" applyAlignment="1">
      <alignment horizontal="center" vertical="top"/>
    </xf>
    <xf numFmtId="0" fontId="1" fillId="3" borderId="0" xfId="1" applyFill="1" applyAlignment="1">
      <alignment vertical="top"/>
    </xf>
    <xf numFmtId="0" fontId="1" fillId="3" borderId="0" xfId="1" applyFill="1" applyAlignment="1">
      <alignment horizontal="center" vertical="top"/>
    </xf>
    <xf numFmtId="44" fontId="1" fillId="3" borderId="0" xfId="1" applyNumberFormat="1" applyFill="1" applyAlignment="1">
      <alignment vertical="top"/>
    </xf>
    <xf numFmtId="0" fontId="1" fillId="0" borderId="0" xfId="1" applyFill="1" applyAlignment="1">
      <alignment vertical="top"/>
    </xf>
    <xf numFmtId="0" fontId="1" fillId="0" borderId="0" xfId="1" applyFill="1" applyAlignment="1">
      <alignment horizontal="center" vertical="top"/>
    </xf>
    <xf numFmtId="44" fontId="1" fillId="0" borderId="0" xfId="1" applyNumberFormat="1" applyFill="1" applyAlignment="1">
      <alignment vertical="top"/>
    </xf>
    <xf numFmtId="0" fontId="56" fillId="0" borderId="0" xfId="195" applyFont="1" applyBorder="1" applyAlignment="1">
      <alignment horizontal="center" vertical="top"/>
    </xf>
    <xf numFmtId="180" fontId="1" fillId="0" borderId="0" xfId="188" applyNumberFormat="1" applyFont="1" applyBorder="1" applyAlignment="1">
      <alignment horizontal="right" vertical="top"/>
    </xf>
    <xf numFmtId="180" fontId="1" fillId="0" borderId="0" xfId="195" applyNumberFormat="1" applyFont="1" applyFill="1" applyBorder="1" applyAlignment="1">
      <alignment horizontal="right" vertical="top"/>
    </xf>
    <xf numFmtId="0" fontId="1" fillId="0" borderId="0" xfId="195" quotePrefix="1" applyNumberFormat="1" applyFont="1" applyFill="1" applyBorder="1" applyAlignment="1">
      <alignment horizontal="center" vertical="top" wrapText="1"/>
    </xf>
    <xf numFmtId="2" fontId="56" fillId="0" borderId="0" xfId="195" applyNumberFormat="1" applyFont="1" applyFill="1" applyAlignment="1">
      <alignment horizontal="right" vertical="top"/>
    </xf>
    <xf numFmtId="49" fontId="1" fillId="0" borderId="0" xfId="195" quotePrefix="1" applyNumberFormat="1" applyFont="1" applyFill="1" applyBorder="1" applyAlignment="1">
      <alignment horizontal="center" vertical="top" wrapText="1"/>
    </xf>
    <xf numFmtId="0" fontId="1" fillId="0" borderId="0" xfId="1" applyNumberFormat="1" applyFill="1" applyAlignment="1">
      <alignment vertical="top"/>
    </xf>
    <xf numFmtId="0" fontId="57" fillId="0" borderId="0" xfId="195" applyFont="1" applyFill="1" applyAlignment="1">
      <alignment horizontal="center" vertical="top"/>
    </xf>
    <xf numFmtId="0" fontId="13" fillId="0" borderId="0" xfId="1" applyNumberFormat="1" applyFont="1" applyFill="1" applyAlignment="1">
      <alignment horizontal="center" vertical="top"/>
    </xf>
    <xf numFmtId="0" fontId="14" fillId="0" borderId="0" xfId="1" applyFont="1" applyAlignment="1">
      <alignment horizontal="left" vertical="top" wrapText="1"/>
    </xf>
    <xf numFmtId="0" fontId="6" fillId="0" borderId="0" xfId="1" applyFont="1" applyAlignment="1">
      <alignment horizontal="left" vertical="top"/>
    </xf>
    <xf numFmtId="0" fontId="6" fillId="0" borderId="0" xfId="1" applyFont="1" applyBorder="1" applyAlignment="1">
      <alignment horizontal="left" vertical="top"/>
    </xf>
    <xf numFmtId="0" fontId="6" fillId="0" borderId="1" xfId="1" applyFont="1" applyBorder="1" applyAlignment="1">
      <alignment horizontal="left" vertical="top"/>
    </xf>
    <xf numFmtId="0" fontId="4" fillId="0" borderId="0" xfId="1" applyFont="1" applyAlignment="1">
      <alignment vertical="top"/>
    </xf>
    <xf numFmtId="0" fontId="1" fillId="0" borderId="0" xfId="1" applyFont="1" applyAlignment="1">
      <alignment horizontal="left" vertical="top" wrapText="1"/>
    </xf>
    <xf numFmtId="0" fontId="1" fillId="0" borderId="0" xfId="1" applyNumberFormat="1" applyAlignment="1">
      <alignment horizontal="left" vertical="top"/>
    </xf>
    <xf numFmtId="0" fontId="13" fillId="0" borderId="3" xfId="1" applyFont="1" applyBorder="1" applyAlignment="1">
      <alignment horizontal="center" vertical="top"/>
    </xf>
    <xf numFmtId="0" fontId="1" fillId="2" borderId="0" xfId="1" applyNumberFormat="1" applyFill="1" applyAlignment="1">
      <alignment horizontal="left" vertical="top"/>
    </xf>
    <xf numFmtId="0" fontId="13" fillId="2" borderId="0" xfId="1" applyFont="1" applyFill="1" applyAlignment="1">
      <alignment horizontal="center" vertical="top"/>
    </xf>
    <xf numFmtId="0" fontId="17" fillId="0" borderId="0" xfId="195" quotePrefix="1" applyNumberFormat="1" applyFont="1" applyFill="1" applyBorder="1" applyAlignment="1">
      <alignment horizontal="center" vertical="top" wrapText="1"/>
    </xf>
    <xf numFmtId="2" fontId="60" fillId="0" borderId="0" xfId="195" applyNumberFormat="1" applyFont="1" applyBorder="1" applyAlignment="1">
      <alignment horizontal="right" vertical="top"/>
    </xf>
    <xf numFmtId="0" fontId="13" fillId="0" borderId="0" xfId="1" applyNumberFormat="1" applyFont="1" applyBorder="1" applyAlignment="1">
      <alignment horizontal="center" vertical="top"/>
    </xf>
    <xf numFmtId="49" fontId="1" fillId="0" borderId="0" xfId="1" applyNumberFormat="1" applyFont="1" applyBorder="1" applyAlignment="1">
      <alignment horizontal="center" vertical="top"/>
    </xf>
    <xf numFmtId="0" fontId="1" fillId="0" borderId="0" xfId="1" applyBorder="1" applyAlignment="1">
      <alignment vertical="top"/>
    </xf>
    <xf numFmtId="2" fontId="56" fillId="0" borderId="0" xfId="195" applyNumberFormat="1" applyFont="1" applyBorder="1" applyAlignment="1">
      <alignment horizontal="right" vertical="top"/>
    </xf>
    <xf numFmtId="0" fontId="56" fillId="0" borderId="0" xfId="195" applyNumberFormat="1" applyFont="1" applyBorder="1" applyAlignment="1">
      <alignment vertical="top"/>
    </xf>
    <xf numFmtId="0" fontId="56" fillId="0" borderId="0" xfId="195" applyNumberFormat="1" applyFont="1" applyFill="1" applyBorder="1" applyAlignment="1">
      <alignment vertical="top"/>
    </xf>
    <xf numFmtId="2" fontId="56" fillId="0" borderId="0" xfId="195" applyNumberFormat="1" applyFont="1" applyFill="1" applyBorder="1" applyAlignment="1">
      <alignment horizontal="right" vertical="top"/>
    </xf>
    <xf numFmtId="0" fontId="56" fillId="0" borderId="0" xfId="195" applyNumberFormat="1" applyFont="1" applyFill="1" applyBorder="1" applyAlignment="1">
      <alignment horizontal="right" vertical="top"/>
    </xf>
    <xf numFmtId="49" fontId="1" fillId="0" borderId="0" xfId="1" applyNumberFormat="1" applyFont="1" applyFill="1" applyBorder="1" applyAlignment="1">
      <alignment horizontal="center" vertical="top"/>
    </xf>
    <xf numFmtId="0" fontId="25" fillId="0" borderId="0" xfId="195" applyNumberFormat="1" applyFont="1" applyBorder="1" applyAlignment="1">
      <alignment vertical="top"/>
    </xf>
    <xf numFmtId="2" fontId="25" fillId="0" borderId="0" xfId="195" applyNumberFormat="1" applyFont="1" applyBorder="1" applyAlignment="1">
      <alignment horizontal="right" vertical="top"/>
    </xf>
    <xf numFmtId="173" fontId="25" fillId="0" borderId="0" xfId="195" applyNumberFormat="1" applyFont="1" applyBorder="1" applyAlignment="1">
      <alignment horizontal="right" vertical="top"/>
    </xf>
    <xf numFmtId="0" fontId="25" fillId="0" borderId="0" xfId="195" applyFont="1" applyBorder="1" applyAlignment="1">
      <alignment vertical="top"/>
    </xf>
    <xf numFmtId="0" fontId="13" fillId="0" borderId="1" xfId="1" applyNumberFormat="1" applyFont="1" applyBorder="1" applyAlignment="1">
      <alignment horizontal="center" vertical="top"/>
    </xf>
    <xf numFmtId="0" fontId="13" fillId="0" borderId="0" xfId="1" applyFont="1" applyAlignment="1">
      <alignment horizontal="center" vertical="top"/>
    </xf>
    <xf numFmtId="0" fontId="1" fillId="0" borderId="1" xfId="1" applyBorder="1" applyAlignment="1">
      <alignment horizontal="center" vertical="top"/>
    </xf>
    <xf numFmtId="0" fontId="1" fillId="0" borderId="0" xfId="1" applyNumberFormat="1" applyFill="1" applyAlignment="1">
      <alignment horizontal="left" vertical="top"/>
    </xf>
    <xf numFmtId="0" fontId="13" fillId="0" borderId="0" xfId="1" applyFont="1" applyFill="1" applyAlignment="1">
      <alignment horizontal="center" vertical="top"/>
    </xf>
    <xf numFmtId="0" fontId="1" fillId="0" borderId="0" xfId="1" applyNumberFormat="1" applyFill="1" applyBorder="1" applyAlignment="1">
      <alignment horizontal="left" vertical="top"/>
    </xf>
    <xf numFmtId="0" fontId="1" fillId="0" borderId="0" xfId="1" applyFill="1" applyBorder="1" applyAlignment="1">
      <alignment vertical="top" wrapText="1"/>
    </xf>
    <xf numFmtId="0" fontId="13" fillId="0" borderId="0" xfId="1" applyFont="1" applyFill="1" applyBorder="1" applyAlignment="1">
      <alignment horizontal="center" vertical="top"/>
    </xf>
    <xf numFmtId="0" fontId="1" fillId="0" borderId="0" xfId="1" applyFill="1" applyBorder="1" applyAlignment="1">
      <alignment vertical="top"/>
    </xf>
    <xf numFmtId="0" fontId="1" fillId="0" borderId="0" xfId="1" applyFill="1" applyBorder="1" applyAlignment="1">
      <alignment horizontal="center" vertical="top"/>
    </xf>
    <xf numFmtId="0" fontId="1" fillId="0" borderId="0" xfId="1" applyNumberFormat="1" applyFill="1" applyBorder="1" applyAlignment="1">
      <alignment vertical="top"/>
    </xf>
    <xf numFmtId="44" fontId="1" fillId="0" borderId="0" xfId="1" applyNumberFormat="1" applyFill="1" applyBorder="1" applyAlignment="1">
      <alignment vertical="top"/>
    </xf>
    <xf numFmtId="0" fontId="15" fillId="0" borderId="0" xfId="195" applyBorder="1" applyAlignment="1">
      <alignment vertical="top"/>
    </xf>
    <xf numFmtId="0" fontId="2" fillId="4" borderId="0" xfId="72" applyFont="1" applyFill="1" applyAlignment="1">
      <alignment vertical="top"/>
    </xf>
    <xf numFmtId="0" fontId="13" fillId="0" borderId="0" xfId="1" applyNumberFormat="1" applyFont="1" applyFill="1" applyAlignment="1">
      <alignment horizontal="center" vertical="top" wrapText="1"/>
    </xf>
    <xf numFmtId="0" fontId="57" fillId="0" borderId="0" xfId="195" applyFont="1" applyAlignment="1">
      <alignment horizontal="center" vertical="top"/>
    </xf>
    <xf numFmtId="0" fontId="15" fillId="0" borderId="0" xfId="195" applyAlignment="1">
      <alignment horizontal="center" vertical="top"/>
    </xf>
    <xf numFmtId="0" fontId="13" fillId="0" borderId="0" xfId="1" applyNumberFormat="1" applyFont="1" applyFill="1" applyBorder="1" applyAlignment="1">
      <alignment horizontal="center" vertical="top" wrapText="1"/>
    </xf>
    <xf numFmtId="0" fontId="1" fillId="0" borderId="0" xfId="1" quotePrefix="1" applyNumberFormat="1" applyFont="1" applyFill="1" applyAlignment="1">
      <alignment vertical="top" wrapText="1"/>
    </xf>
    <xf numFmtId="0" fontId="20" fillId="0" borderId="0" xfId="195" applyFont="1" applyFill="1" applyAlignment="1">
      <alignment horizontal="left" vertical="top"/>
    </xf>
    <xf numFmtId="0" fontId="20" fillId="0" borderId="0" xfId="195" applyNumberFormat="1" applyFont="1" applyFill="1" applyAlignment="1">
      <alignment horizontal="left" vertical="top"/>
    </xf>
    <xf numFmtId="0" fontId="1" fillId="0" borderId="0" xfId="195" applyFont="1" applyFill="1" applyAlignment="1">
      <alignment vertical="top"/>
    </xf>
    <xf numFmtId="0" fontId="20" fillId="0" borderId="0" xfId="195" applyFont="1" applyFill="1" applyAlignment="1">
      <alignment horizontal="center" vertical="top"/>
    </xf>
    <xf numFmtId="0" fontId="20" fillId="0" borderId="0" xfId="195" applyFont="1" applyFill="1" applyAlignment="1">
      <alignment vertical="top"/>
    </xf>
    <xf numFmtId="44" fontId="20" fillId="0" borderId="0" xfId="195" applyNumberFormat="1" applyFont="1" applyFill="1" applyAlignment="1">
      <alignment vertical="top"/>
    </xf>
    <xf numFmtId="2" fontId="20" fillId="0" borderId="0" xfId="195" applyNumberFormat="1" applyFont="1" applyFill="1" applyAlignment="1">
      <alignment vertical="top"/>
    </xf>
    <xf numFmtId="0" fontId="25" fillId="0" borderId="0" xfId="1" applyNumberFormat="1" applyFont="1" applyFill="1" applyBorder="1" applyAlignment="1">
      <alignment vertical="top" wrapText="1"/>
    </xf>
    <xf numFmtId="2" fontId="25" fillId="0" borderId="0" xfId="1" applyNumberFormat="1" applyFont="1" applyFill="1" applyBorder="1" applyAlignment="1">
      <alignment vertical="top" wrapText="1"/>
    </xf>
    <xf numFmtId="0" fontId="25" fillId="0" borderId="0" xfId="195" applyNumberFormat="1" applyFont="1" applyFill="1" applyBorder="1" applyAlignment="1">
      <alignment vertical="top"/>
    </xf>
    <xf numFmtId="0" fontId="13" fillId="0" borderId="0" xfId="1" applyFont="1" applyAlignment="1">
      <alignment vertical="top"/>
    </xf>
    <xf numFmtId="4" fontId="1" fillId="0" borderId="0" xfId="1" applyNumberFormat="1" applyFill="1"/>
    <xf numFmtId="2" fontId="1" fillId="0" borderId="0" xfId="1" applyNumberFormat="1" applyFont="1" applyFill="1"/>
    <xf numFmtId="0" fontId="13" fillId="0" borderId="0" xfId="1" applyNumberFormat="1" applyFont="1" applyFill="1"/>
    <xf numFmtId="0" fontId="1" fillId="0" borderId="0" xfId="1" applyNumberFormat="1" applyFont="1" applyFill="1" applyBorder="1" applyAlignment="1">
      <alignment horizontal="justify" vertical="top"/>
    </xf>
    <xf numFmtId="4" fontId="1" fillId="0" borderId="0" xfId="1" applyNumberFormat="1" applyFont="1" applyFill="1"/>
    <xf numFmtId="49" fontId="1" fillId="0" borderId="0" xfId="1" applyNumberFormat="1" applyFont="1" applyBorder="1" applyAlignment="1">
      <alignment horizontal="center"/>
    </xf>
    <xf numFmtId="0" fontId="1" fillId="0" borderId="0" xfId="1" applyNumberFormat="1" applyFont="1" applyBorder="1" applyAlignment="1">
      <alignment horizontal="left" vertical="top"/>
    </xf>
    <xf numFmtId="0" fontId="1" fillId="0" borderId="0" xfId="1" applyFill="1"/>
    <xf numFmtId="0" fontId="13" fillId="0" borderId="0" xfId="1" applyNumberFormat="1" applyFont="1" applyFill="1" applyAlignment="1">
      <alignment wrapText="1"/>
    </xf>
    <xf numFmtId="0" fontId="19" fillId="0" borderId="0" xfId="1" applyFont="1" applyFill="1" applyBorder="1"/>
    <xf numFmtId="49" fontId="19" fillId="0" borderId="0" xfId="1" applyNumberFormat="1" applyFont="1" applyFill="1" applyBorder="1"/>
    <xf numFmtId="49" fontId="1" fillId="0" borderId="0" xfId="1" applyNumberFormat="1" applyFont="1" applyBorder="1" applyAlignment="1">
      <alignment horizontal="left" vertical="top"/>
    </xf>
    <xf numFmtId="0" fontId="13" fillId="0" borderId="0" xfId="1" applyFont="1" applyFill="1"/>
    <xf numFmtId="2" fontId="1" fillId="0" borderId="0" xfId="1" applyNumberFormat="1" applyFont="1" applyFill="1" applyBorder="1"/>
    <xf numFmtId="0" fontId="13" fillId="0" borderId="0" xfId="73" applyNumberFormat="1" applyFont="1" applyBorder="1" applyAlignment="1">
      <alignment wrapText="1"/>
    </xf>
    <xf numFmtId="0" fontId="1" fillId="0" borderId="0" xfId="1" applyFill="1" applyAlignment="1">
      <alignment horizontal="center"/>
    </xf>
    <xf numFmtId="0" fontId="1" fillId="0" borderId="0" xfId="1"/>
    <xf numFmtId="0" fontId="6" fillId="0" borderId="0" xfId="1" applyFont="1"/>
    <xf numFmtId="0" fontId="14" fillId="2" borderId="0" xfId="1" applyFont="1" applyFill="1"/>
    <xf numFmtId="4" fontId="1" fillId="0" borderId="0" xfId="1" applyNumberFormat="1" applyFont="1"/>
    <xf numFmtId="0" fontId="1" fillId="0" borderId="0" xfId="1" applyNumberFormat="1" applyFont="1" applyBorder="1" applyAlignment="1">
      <alignment horizontal="justify" vertical="top" wrapText="1"/>
    </xf>
    <xf numFmtId="0" fontId="1" fillId="0" borderId="0" xfId="1" applyNumberFormat="1" applyFont="1" applyBorder="1" applyAlignment="1">
      <alignment horizontal="left" vertical="top"/>
    </xf>
    <xf numFmtId="0" fontId="2" fillId="2" borderId="0" xfId="1" applyFont="1" applyFill="1"/>
    <xf numFmtId="0" fontId="1" fillId="0" borderId="0" xfId="1" applyFont="1" applyAlignment="1">
      <alignment vertical="top" wrapText="1"/>
    </xf>
    <xf numFmtId="2" fontId="1" fillId="0" borderId="0" xfId="1" applyNumberFormat="1" applyFont="1" applyFill="1" applyBorder="1"/>
    <xf numFmtId="0" fontId="1" fillId="0" borderId="0" xfId="1" applyFont="1" applyAlignment="1">
      <alignment horizontal="justify" vertical="top" wrapText="1"/>
    </xf>
    <xf numFmtId="49" fontId="19" fillId="0" borderId="2" xfId="1" applyNumberFormat="1" applyFont="1" applyFill="1" applyBorder="1"/>
    <xf numFmtId="0" fontId="19" fillId="0" borderId="2" xfId="1" applyFont="1" applyFill="1" applyBorder="1"/>
    <xf numFmtId="0" fontId="13" fillId="0" borderId="2" xfId="1" applyFont="1" applyFill="1" applyBorder="1"/>
    <xf numFmtId="0" fontId="1" fillId="0" borderId="0" xfId="1" applyNumberFormat="1" applyFont="1" applyFill="1" applyBorder="1" applyAlignment="1">
      <alignment horizontal="left" vertical="top"/>
    </xf>
    <xf numFmtId="4" fontId="1" fillId="0" borderId="0" xfId="1" applyNumberFormat="1" applyFont="1" applyFill="1"/>
    <xf numFmtId="0" fontId="1" fillId="0" borderId="0" xfId="1" applyNumberFormat="1" applyFont="1" applyFill="1" applyBorder="1" applyAlignment="1">
      <alignment horizontal="justify" vertical="top" wrapText="1"/>
    </xf>
    <xf numFmtId="0" fontId="13" fillId="0" borderId="0" xfId="1" applyNumberFormat="1" applyFont="1" applyFill="1" applyBorder="1"/>
    <xf numFmtId="49" fontId="1" fillId="0" borderId="0" xfId="1" applyNumberFormat="1" applyFont="1" applyFill="1" applyBorder="1" applyAlignment="1">
      <alignment horizontal="center"/>
    </xf>
    <xf numFmtId="0" fontId="14" fillId="0" borderId="0" xfId="1" applyFont="1" applyAlignment="1">
      <alignment horizontal="left" wrapText="1"/>
    </xf>
    <xf numFmtId="49" fontId="1" fillId="0" borderId="0" xfId="1" applyNumberFormat="1" applyFont="1" applyBorder="1" applyAlignment="1">
      <alignment horizontal="left" vertical="top"/>
    </xf>
    <xf numFmtId="0" fontId="19" fillId="0" borderId="0" xfId="1" applyFont="1" applyFill="1" applyBorder="1"/>
    <xf numFmtId="2" fontId="1" fillId="0" borderId="2" xfId="1" applyNumberFormat="1" applyFont="1" applyFill="1" applyBorder="1"/>
    <xf numFmtId="0" fontId="1" fillId="0" borderId="0" xfId="1" applyNumberFormat="1" applyFill="1" applyBorder="1"/>
    <xf numFmtId="49" fontId="1" fillId="0" borderId="2" xfId="1" applyNumberFormat="1" applyFont="1" applyFill="1" applyBorder="1" applyAlignment="1">
      <alignment horizontal="center"/>
    </xf>
    <xf numFmtId="4" fontId="1" fillId="0" borderId="2" xfId="1" applyNumberFormat="1" applyFont="1" applyFill="1" applyBorder="1"/>
    <xf numFmtId="49" fontId="1" fillId="0" borderId="0" xfId="1" applyNumberFormat="1" applyFont="1" applyBorder="1" applyAlignment="1">
      <alignment horizontal="center"/>
    </xf>
    <xf numFmtId="0" fontId="1" fillId="0" borderId="2" xfId="1" applyNumberFormat="1" applyFill="1" applyBorder="1"/>
    <xf numFmtId="0" fontId="1" fillId="0" borderId="2" xfId="1" applyFill="1" applyBorder="1" applyAlignment="1">
      <alignment horizontal="center"/>
    </xf>
    <xf numFmtId="4" fontId="1" fillId="0" borderId="2" xfId="1" applyNumberFormat="1" applyFill="1" applyBorder="1"/>
    <xf numFmtId="49" fontId="1" fillId="0" borderId="0" xfId="1" applyNumberFormat="1" applyFont="1" applyFill="1" applyBorder="1" applyAlignment="1">
      <alignment horizontal="left" vertical="top"/>
    </xf>
    <xf numFmtId="0" fontId="8" fillId="0" borderId="0" xfId="238" applyFont="1" applyFill="1" applyBorder="1" applyAlignment="1">
      <alignment horizontal="center" vertical="center" wrapText="1"/>
    </xf>
    <xf numFmtId="49" fontId="1" fillId="0" borderId="0" xfId="1" applyNumberFormat="1" applyFont="1" applyBorder="1" applyAlignment="1">
      <alignment vertical="top"/>
    </xf>
    <xf numFmtId="49" fontId="2" fillId="0" borderId="2" xfId="1" applyNumberFormat="1" applyFont="1" applyFill="1" applyBorder="1"/>
    <xf numFmtId="0" fontId="1" fillId="0" borderId="0" xfId="1" applyNumberFormat="1" applyFont="1" applyBorder="1" applyAlignment="1">
      <alignment horizontal="left" vertical="top" wrapText="1"/>
    </xf>
    <xf numFmtId="0" fontId="1" fillId="0" borderId="0" xfId="285" applyFont="1" applyFill="1" applyAlignment="1">
      <alignment vertical="center" wrapText="1"/>
    </xf>
    <xf numFmtId="0" fontId="1" fillId="0" borderId="0" xfId="287" applyFont="1" applyFill="1" applyAlignment="1">
      <alignment vertical="center" wrapText="1"/>
    </xf>
    <xf numFmtId="0" fontId="8" fillId="0" borderId="0" xfId="289" applyFont="1" applyFill="1" applyAlignment="1">
      <alignment vertical="center" wrapText="1"/>
    </xf>
    <xf numFmtId="0" fontId="8" fillId="0" borderId="0" xfId="290" applyFont="1" applyFill="1" applyAlignment="1">
      <alignment vertical="center" wrapText="1"/>
    </xf>
    <xf numFmtId="0" fontId="8" fillId="0" borderId="0" xfId="294" applyFont="1" applyFill="1" applyAlignment="1">
      <alignment vertical="center" wrapText="1"/>
    </xf>
    <xf numFmtId="0" fontId="8" fillId="0" borderId="0" xfId="292" applyFont="1" applyFill="1" applyAlignment="1">
      <alignment vertical="center" wrapText="1"/>
    </xf>
    <xf numFmtId="0" fontId="8" fillId="0" borderId="0" xfId="297" applyFont="1" applyAlignment="1">
      <alignment vertical="center" wrapText="1"/>
    </xf>
    <xf numFmtId="0" fontId="8" fillId="0" borderId="0" xfId="299" applyFill="1" applyAlignment="1">
      <alignment vertical="top" wrapText="1"/>
    </xf>
    <xf numFmtId="0" fontId="8" fillId="0" borderId="0" xfId="302" applyFill="1" applyAlignment="1">
      <alignment vertical="top" wrapText="1"/>
    </xf>
    <xf numFmtId="0" fontId="8" fillId="0" borderId="0" xfId="304" applyAlignment="1">
      <alignment vertical="top" wrapText="1"/>
    </xf>
    <xf numFmtId="0" fontId="8" fillId="0" borderId="0" xfId="306" applyFill="1" applyAlignment="1">
      <alignment vertical="top" wrapText="1"/>
    </xf>
    <xf numFmtId="0" fontId="8" fillId="0" borderId="0" xfId="308" applyAlignment="1">
      <alignment vertical="top" wrapText="1"/>
    </xf>
    <xf numFmtId="0" fontId="8" fillId="0" borderId="0" xfId="310" applyAlignment="1">
      <alignment vertical="top" wrapText="1"/>
    </xf>
    <xf numFmtId="0" fontId="8" fillId="0" borderId="0" xfId="312" applyFill="1" applyAlignment="1">
      <alignment vertical="top" wrapText="1"/>
    </xf>
    <xf numFmtId="0" fontId="8" fillId="0" borderId="0" xfId="314" applyFill="1" applyAlignment="1">
      <alignment vertical="top" wrapText="1"/>
    </xf>
    <xf numFmtId="0" fontId="8" fillId="0" borderId="0" xfId="316" applyFill="1" applyAlignment="1">
      <alignment vertical="top" wrapText="1"/>
    </xf>
    <xf numFmtId="0" fontId="8" fillId="0" borderId="0" xfId="318" applyFill="1" applyAlignment="1">
      <alignment vertical="top" wrapText="1"/>
    </xf>
    <xf numFmtId="0" fontId="8" fillId="0" borderId="0" xfId="320" applyFill="1" applyAlignment="1">
      <alignment vertical="top" wrapText="1"/>
    </xf>
    <xf numFmtId="0" fontId="8" fillId="0" borderId="0" xfId="297" applyFont="1" applyBorder="1" applyAlignment="1">
      <alignment vertical="center" wrapText="1"/>
    </xf>
    <xf numFmtId="0" fontId="8" fillId="0" borderId="0" xfId="324" applyFill="1" applyAlignment="1">
      <alignment vertical="top" wrapText="1"/>
    </xf>
    <xf numFmtId="0" fontId="8" fillId="0" borderId="0" xfId="316" applyFill="1" applyBorder="1" applyAlignment="1">
      <alignment vertical="top" wrapText="1"/>
    </xf>
    <xf numFmtId="49" fontId="1" fillId="0" borderId="21" xfId="1" applyNumberFormat="1" applyFont="1" applyBorder="1" applyAlignment="1">
      <alignment horizontal="center"/>
    </xf>
    <xf numFmtId="2" fontId="1" fillId="0" borderId="21" xfId="1" applyNumberFormat="1" applyFont="1" applyFill="1" applyBorder="1"/>
    <xf numFmtId="0" fontId="13" fillId="0" borderId="21" xfId="73" applyNumberFormat="1" applyFont="1" applyBorder="1" applyAlignment="1">
      <alignment wrapText="1"/>
    </xf>
    <xf numFmtId="0" fontId="1" fillId="0" borderId="21" xfId="1" applyNumberFormat="1" applyFont="1" applyBorder="1" applyAlignment="1">
      <alignment horizontal="justify" vertical="top" wrapText="1"/>
    </xf>
    <xf numFmtId="49" fontId="1" fillId="0" borderId="21" xfId="1" applyNumberFormat="1" applyFont="1" applyBorder="1" applyAlignment="1">
      <alignment horizontal="left" vertical="top"/>
    </xf>
    <xf numFmtId="0" fontId="1" fillId="0" borderId="21" xfId="1" applyNumberFormat="1" applyFont="1" applyBorder="1" applyAlignment="1">
      <alignment horizontal="left" vertical="top"/>
    </xf>
    <xf numFmtId="0" fontId="8" fillId="0" borderId="0" xfId="331" applyFill="1" applyAlignment="1">
      <alignment vertical="top" wrapText="1"/>
    </xf>
    <xf numFmtId="0" fontId="8" fillId="0" borderId="0" xfId="334" applyFill="1" applyAlignment="1">
      <alignment vertical="top" wrapText="1"/>
    </xf>
    <xf numFmtId="0" fontId="1" fillId="0" borderId="0" xfId="1" applyNumberFormat="1" applyFont="1" applyFill="1" applyBorder="1" applyAlignment="1">
      <alignment horizontal="left" vertical="top"/>
    </xf>
    <xf numFmtId="49" fontId="1" fillId="0" borderId="0" xfId="1" applyNumberFormat="1" applyFont="1" applyFill="1" applyBorder="1" applyAlignment="1">
      <alignment horizontal="left" vertical="top"/>
    </xf>
    <xf numFmtId="0" fontId="1" fillId="0" borderId="2" xfId="1" applyFill="1" applyBorder="1"/>
    <xf numFmtId="0" fontId="1" fillId="0" borderId="0" xfId="1" applyFont="1" applyFill="1" applyAlignment="1">
      <alignment vertical="top"/>
    </xf>
    <xf numFmtId="0" fontId="13" fillId="0" borderId="4" xfId="1" applyFont="1" applyFill="1" applyBorder="1" applyAlignment="1">
      <alignment horizontal="center" vertical="center" wrapText="1"/>
    </xf>
    <xf numFmtId="4" fontId="1" fillId="0" borderId="0" xfId="1" applyNumberFormat="1" applyFont="1" applyFill="1" applyAlignment="1">
      <alignment vertical="top"/>
    </xf>
    <xf numFmtId="0" fontId="1" fillId="0" borderId="2" xfId="1" applyNumberFormat="1" applyBorder="1"/>
    <xf numFmtId="0" fontId="19" fillId="0" borderId="2" xfId="1" applyFont="1" applyBorder="1"/>
    <xf numFmtId="0" fontId="13" fillId="0" borderId="2" xfId="1" applyFont="1" applyBorder="1"/>
    <xf numFmtId="0" fontId="1" fillId="0" borderId="2" xfId="1" applyBorder="1"/>
    <xf numFmtId="0" fontId="1" fillId="0" borderId="2" xfId="1" applyBorder="1" applyAlignment="1">
      <alignment horizontal="center"/>
    </xf>
    <xf numFmtId="49" fontId="19" fillId="0" borderId="2" xfId="1" applyNumberFormat="1" applyFont="1" applyBorder="1"/>
    <xf numFmtId="2" fontId="1" fillId="0" borderId="0" xfId="1" applyNumberFormat="1" applyFont="1" applyFill="1" applyAlignment="1">
      <alignment vertical="top"/>
    </xf>
    <xf numFmtId="49" fontId="1" fillId="0" borderId="0" xfId="1" applyNumberFormat="1" applyFont="1" applyFill="1" applyBorder="1" applyAlignment="1">
      <alignment horizontal="center" vertical="top"/>
    </xf>
    <xf numFmtId="0" fontId="1" fillId="0" borderId="0" xfId="190" applyFont="1" applyAlignment="1">
      <alignment horizontal="left" vertical="center" wrapText="1"/>
    </xf>
    <xf numFmtId="1" fontId="29" fillId="0" borderId="0" xfId="190" applyNumberFormat="1" applyFont="1" applyAlignment="1">
      <alignment horizontal="left" vertical="top"/>
    </xf>
    <xf numFmtId="0" fontId="1" fillId="0" borderId="0" xfId="189" applyFont="1" applyAlignment="1">
      <alignment horizontal="left" vertical="top"/>
    </xf>
    <xf numFmtId="183" fontId="77" fillId="0" borderId="0" xfId="4" applyNumberFormat="1" applyFont="1"/>
    <xf numFmtId="167" fontId="77" fillId="0" borderId="0" xfId="4" applyFont="1"/>
    <xf numFmtId="168" fontId="77" fillId="0" borderId="0" xfId="5" applyFont="1"/>
    <xf numFmtId="187" fontId="77" fillId="0" borderId="0" xfId="5" applyNumberFormat="1" applyFont="1"/>
    <xf numFmtId="186" fontId="77" fillId="0" borderId="0" xfId="5" applyNumberFormat="1" applyFont="1"/>
    <xf numFmtId="183" fontId="65" fillId="0" borderId="0" xfId="4" applyNumberFormat="1" applyFont="1"/>
    <xf numFmtId="167" fontId="65" fillId="0" borderId="0" xfId="4" applyFont="1"/>
    <xf numFmtId="168" fontId="65" fillId="0" borderId="0" xfId="5" applyFont="1"/>
    <xf numFmtId="186" fontId="65" fillId="0" borderId="0" xfId="5" applyNumberFormat="1" applyFont="1"/>
    <xf numFmtId="183" fontId="65" fillId="0" borderId="0" xfId="4" applyNumberFormat="1" applyFont="1" applyAlignment="1">
      <alignment vertical="top"/>
    </xf>
    <xf numFmtId="186" fontId="65" fillId="0" borderId="0" xfId="5" applyNumberFormat="1" applyFont="1" applyAlignment="1">
      <alignment horizontal="right"/>
    </xf>
    <xf numFmtId="167" fontId="65" fillId="0" borderId="22" xfId="4" applyFont="1" applyBorder="1"/>
    <xf numFmtId="183" fontId="65" fillId="0" borderId="22" xfId="4" applyNumberFormat="1" applyFont="1" applyBorder="1"/>
    <xf numFmtId="168" fontId="65" fillId="0" borderId="22" xfId="5" applyFont="1" applyBorder="1"/>
    <xf numFmtId="187" fontId="65" fillId="0" borderId="0" xfId="5" applyNumberFormat="1" applyFont="1"/>
    <xf numFmtId="187" fontId="65" fillId="0" borderId="22" xfId="5" applyNumberFormat="1" applyFont="1" applyBorder="1"/>
    <xf numFmtId="183" fontId="65" fillId="0" borderId="0" xfId="4" applyNumberFormat="1" applyFont="1" applyBorder="1"/>
    <xf numFmtId="167" fontId="65" fillId="0" borderId="0" xfId="4" applyFont="1" applyBorder="1"/>
    <xf numFmtId="167" fontId="65" fillId="0" borderId="3" xfId="4" applyFont="1" applyBorder="1"/>
    <xf numFmtId="183" fontId="65" fillId="0" borderId="3" xfId="4" applyNumberFormat="1" applyFont="1" applyBorder="1"/>
    <xf numFmtId="168" fontId="65" fillId="0" borderId="3" xfId="5" applyFont="1" applyBorder="1"/>
    <xf numFmtId="187" fontId="65" fillId="0" borderId="3" xfId="5" applyNumberFormat="1" applyFont="1" applyBorder="1"/>
    <xf numFmtId="167" fontId="29" fillId="0" borderId="0" xfId="4" applyFont="1"/>
    <xf numFmtId="167" fontId="29" fillId="0" borderId="0" xfId="4" applyFont="1" applyAlignment="1">
      <alignment vertical="top"/>
    </xf>
    <xf numFmtId="1" fontId="29" fillId="0" borderId="0" xfId="4" applyNumberFormat="1" applyFont="1"/>
    <xf numFmtId="4" fontId="29" fillId="0" borderId="0" xfId="4" applyNumberFormat="1" applyFont="1"/>
    <xf numFmtId="185" fontId="29" fillId="0" borderId="0" xfId="4" applyNumberFormat="1" applyFont="1"/>
    <xf numFmtId="168" fontId="79" fillId="0" borderId="0" xfId="5" applyFont="1"/>
    <xf numFmtId="187" fontId="79" fillId="0" borderId="0" xfId="5" applyNumberFormat="1" applyFont="1"/>
    <xf numFmtId="187" fontId="77" fillId="0" borderId="0" xfId="4" applyNumberFormat="1" applyFont="1"/>
    <xf numFmtId="187" fontId="65" fillId="0" borderId="0" xfId="4" applyNumberFormat="1" applyFont="1"/>
    <xf numFmtId="187" fontId="65" fillId="0" borderId="0" xfId="4" applyNumberFormat="1" applyFont="1" applyBorder="1"/>
    <xf numFmtId="0" fontId="19" fillId="0" borderId="1" xfId="1" applyFont="1" applyFill="1" applyBorder="1"/>
    <xf numFmtId="0" fontId="15" fillId="0" borderId="0" xfId="0" applyFont="1" applyFill="1" applyAlignment="1">
      <alignment horizontal="left" vertical="top" wrapText="1"/>
    </xf>
    <xf numFmtId="3" fontId="1" fillId="0" borderId="0" xfId="1" applyNumberFormat="1" applyFont="1" applyFill="1"/>
    <xf numFmtId="3" fontId="1" fillId="0" borderId="0" xfId="1" applyNumberFormat="1" applyFont="1" applyFill="1" applyBorder="1"/>
    <xf numFmtId="0" fontId="6" fillId="0" borderId="1" xfId="1" applyFont="1" applyBorder="1" applyAlignment="1">
      <alignment horizontal="left"/>
    </xf>
    <xf numFmtId="0" fontId="6" fillId="0" borderId="0" xfId="1" applyFont="1" applyAlignment="1">
      <alignment horizontal="left"/>
    </xf>
    <xf numFmtId="0" fontId="5" fillId="0" borderId="0" xfId="1" applyFont="1" applyAlignment="1">
      <alignment horizontal="left" vertical="center" wrapText="1"/>
    </xf>
    <xf numFmtId="44" fontId="1" fillId="0" borderId="0" xfId="1" applyNumberFormat="1" applyFont="1" applyFill="1"/>
    <xf numFmtId="44" fontId="1" fillId="0" borderId="0" xfId="1" applyNumberFormat="1" applyFill="1" applyBorder="1"/>
    <xf numFmtId="44" fontId="1" fillId="0" borderId="2" xfId="1" applyNumberFormat="1" applyFill="1" applyBorder="1"/>
    <xf numFmtId="44" fontId="1" fillId="0" borderId="2" xfId="1" applyNumberFormat="1" applyFont="1" applyFill="1" applyBorder="1"/>
    <xf numFmtId="44" fontId="1" fillId="0" borderId="0" xfId="1" applyNumberFormat="1" applyFont="1" applyFill="1" applyBorder="1"/>
    <xf numFmtId="44" fontId="1" fillId="0" borderId="1" xfId="1" applyNumberFormat="1" applyFont="1" applyFill="1" applyBorder="1"/>
    <xf numFmtId="44" fontId="14" fillId="3" borderId="0" xfId="1" applyNumberFormat="1" applyFont="1" applyFill="1"/>
    <xf numFmtId="44" fontId="6" fillId="0" borderId="0" xfId="1" applyNumberFormat="1" applyFont="1" applyFill="1"/>
    <xf numFmtId="44" fontId="16" fillId="0" borderId="0" xfId="1" applyNumberFormat="1" applyFont="1" applyFill="1" applyBorder="1"/>
    <xf numFmtId="44" fontId="17" fillId="0" borderId="3" xfId="1" applyNumberFormat="1" applyFont="1" applyFill="1" applyBorder="1"/>
    <xf numFmtId="44" fontId="1" fillId="3" borderId="0" xfId="1" applyNumberFormat="1" applyFill="1"/>
    <xf numFmtId="44" fontId="1" fillId="0" borderId="0" xfId="1" applyNumberFormat="1" applyFill="1"/>
    <xf numFmtId="44" fontId="14" fillId="3" borderId="0" xfId="1" applyNumberFormat="1" applyFont="1" applyFill="1" applyBorder="1"/>
    <xf numFmtId="44" fontId="1" fillId="0" borderId="1" xfId="1" applyNumberFormat="1" applyFill="1" applyBorder="1"/>
    <xf numFmtId="44" fontId="14" fillId="3" borderId="5" xfId="1" applyNumberFormat="1" applyFont="1" applyFill="1" applyBorder="1"/>
    <xf numFmtId="44" fontId="1" fillId="0" borderId="0" xfId="1" applyNumberFormat="1"/>
    <xf numFmtId="44" fontId="29" fillId="0" borderId="0" xfId="0" applyNumberFormat="1" applyFont="1" applyAlignment="1" applyProtection="1">
      <protection locked="0"/>
    </xf>
    <xf numFmtId="44" fontId="1" fillId="0" borderId="0" xfId="1" applyNumberFormat="1" applyFont="1"/>
    <xf numFmtId="44" fontId="29" fillId="0" borderId="1" xfId="0" applyNumberFormat="1" applyFont="1" applyBorder="1" applyAlignment="1" applyProtection="1">
      <protection locked="0"/>
    </xf>
    <xf numFmtId="44" fontId="1" fillId="0" borderId="2" xfId="1" applyNumberFormat="1" applyBorder="1"/>
    <xf numFmtId="44" fontId="1" fillId="0" borderId="0" xfId="1" applyNumberFormat="1" applyFont="1" applyBorder="1"/>
    <xf numFmtId="0" fontId="1" fillId="3" borderId="3" xfId="1" applyNumberFormat="1" applyFont="1" applyFill="1" applyBorder="1" applyAlignment="1">
      <alignment horizontal="left" vertical="top"/>
    </xf>
    <xf numFmtId="49" fontId="1" fillId="3" borderId="3" xfId="1" applyNumberFormat="1" applyFont="1" applyFill="1" applyBorder="1" applyAlignment="1">
      <alignment horizontal="left" vertical="top"/>
    </xf>
    <xf numFmtId="0" fontId="66" fillId="3" borderId="3" xfId="326" applyFont="1" applyFill="1" applyBorder="1" applyAlignment="1">
      <alignment horizontal="left" vertical="center" wrapText="1"/>
    </xf>
    <xf numFmtId="0" fontId="13" fillId="3" borderId="3" xfId="73" applyNumberFormat="1" applyFont="1" applyFill="1" applyBorder="1" applyAlignment="1">
      <alignment wrapText="1"/>
    </xf>
    <xf numFmtId="2" fontId="1" fillId="3" borderId="3" xfId="1" applyNumberFormat="1" applyFont="1" applyFill="1" applyBorder="1"/>
    <xf numFmtId="49" fontId="1" fillId="3" borderId="3" xfId="1" applyNumberFormat="1" applyFont="1" applyFill="1" applyBorder="1" applyAlignment="1">
      <alignment horizontal="center"/>
    </xf>
    <xf numFmtId="44" fontId="2" fillId="3" borderId="3" xfId="1" applyNumberFormat="1" applyFont="1" applyFill="1" applyBorder="1"/>
    <xf numFmtId="49" fontId="2" fillId="3" borderId="0" xfId="1" applyNumberFormat="1" applyFont="1" applyFill="1" applyBorder="1"/>
    <xf numFmtId="0" fontId="1" fillId="3" borderId="0" xfId="1" applyNumberFormat="1" applyFill="1" applyBorder="1"/>
    <xf numFmtId="0" fontId="19" fillId="3" borderId="0" xfId="1" applyFont="1" applyFill="1" applyBorder="1"/>
    <xf numFmtId="0" fontId="13" fillId="3" borderId="0" xfId="1" applyNumberFormat="1" applyFont="1" applyFill="1"/>
    <xf numFmtId="4" fontId="1" fillId="3" borderId="0" xfId="1" applyNumberFormat="1" applyFont="1" applyFill="1"/>
    <xf numFmtId="49" fontId="1" fillId="3" borderId="0" xfId="1" applyNumberFormat="1" applyFont="1" applyFill="1" applyAlignment="1">
      <alignment horizontal="center"/>
    </xf>
    <xf numFmtId="2" fontId="1" fillId="3" borderId="0" xfId="1" applyNumberFormat="1" applyFont="1" applyFill="1"/>
    <xf numFmtId="49" fontId="2" fillId="3" borderId="2" xfId="1" applyNumberFormat="1" applyFont="1" applyFill="1" applyBorder="1"/>
    <xf numFmtId="0" fontId="1" fillId="3" borderId="2" xfId="1" applyNumberFormat="1" applyFill="1" applyBorder="1"/>
    <xf numFmtId="0" fontId="19" fillId="3" borderId="2" xfId="1" applyFont="1" applyFill="1" applyBorder="1"/>
    <xf numFmtId="0" fontId="13" fillId="3" borderId="2" xfId="1" applyNumberFormat="1" applyFont="1" applyFill="1" applyBorder="1"/>
    <xf numFmtId="4" fontId="1" fillId="3" borderId="2" xfId="1" applyNumberFormat="1" applyFont="1" applyFill="1" applyBorder="1"/>
    <xf numFmtId="49" fontId="1" fillId="3" borderId="2" xfId="1" applyNumberFormat="1" applyFont="1" applyFill="1" applyBorder="1" applyAlignment="1">
      <alignment horizontal="center"/>
    </xf>
    <xf numFmtId="2" fontId="1" fillId="3" borderId="2" xfId="1" applyNumberFormat="1" applyFont="1" applyFill="1" applyBorder="1"/>
    <xf numFmtId="49" fontId="1" fillId="3" borderId="3" xfId="1" applyNumberFormat="1" applyFont="1" applyFill="1" applyBorder="1" applyAlignment="1">
      <alignment vertical="top"/>
    </xf>
    <xf numFmtId="0" fontId="66" fillId="3" borderId="3" xfId="328" applyFont="1" applyFill="1" applyBorder="1" applyAlignment="1">
      <alignment horizontal="left" vertical="center" wrapText="1"/>
    </xf>
    <xf numFmtId="0" fontId="66" fillId="3" borderId="3" xfId="329" applyFont="1" applyFill="1" applyBorder="1" applyAlignment="1">
      <alignment horizontal="left" vertical="center" wrapText="1"/>
    </xf>
    <xf numFmtId="44" fontId="1" fillId="3" borderId="2" xfId="1" applyNumberFormat="1" applyFont="1" applyFill="1" applyBorder="1"/>
    <xf numFmtId="44" fontId="1" fillId="0" borderId="21" xfId="1" applyNumberFormat="1" applyFont="1" applyBorder="1"/>
    <xf numFmtId="2" fontId="61" fillId="0" borderId="0" xfId="195" applyNumberFormat="1" applyFont="1" applyBorder="1" applyAlignment="1">
      <alignment horizontal="center" vertical="top"/>
    </xf>
    <xf numFmtId="0" fontId="5" fillId="0" borderId="0" xfId="1" applyFont="1" applyAlignment="1">
      <alignment horizontal="left" vertical="top" wrapText="1"/>
    </xf>
    <xf numFmtId="0" fontId="5" fillId="0" borderId="0" xfId="1" applyFont="1" applyAlignment="1">
      <alignment vertical="top" wrapText="1"/>
    </xf>
    <xf numFmtId="0" fontId="1" fillId="0" borderId="0" xfId="1" applyAlignment="1">
      <alignment vertical="top" wrapText="1"/>
    </xf>
    <xf numFmtId="0" fontId="6" fillId="0" borderId="0" xfId="1" applyFont="1" applyAlignment="1">
      <alignment vertical="top" wrapText="1"/>
    </xf>
    <xf numFmtId="0" fontId="6" fillId="0" borderId="0" xfId="1" applyFont="1" applyBorder="1" applyAlignment="1">
      <alignment vertical="top" wrapText="1"/>
    </xf>
    <xf numFmtId="0" fontId="6" fillId="0" borderId="0" xfId="1" applyFont="1" applyBorder="1" applyAlignment="1">
      <alignment horizontal="left" vertical="top" wrapText="1"/>
    </xf>
    <xf numFmtId="0" fontId="6" fillId="0" borderId="1" xfId="1" applyFont="1" applyBorder="1" applyAlignment="1">
      <alignment horizontal="left" vertical="top" wrapText="1"/>
    </xf>
    <xf numFmtId="0" fontId="13" fillId="0" borderId="0" xfId="1" applyFont="1" applyAlignment="1">
      <alignment horizontal="center" vertical="top" wrapText="1"/>
    </xf>
    <xf numFmtId="0" fontId="17" fillId="0" borderId="0" xfId="1" applyNumberFormat="1" applyFont="1" applyBorder="1" applyAlignment="1">
      <alignment vertical="top"/>
    </xf>
    <xf numFmtId="0" fontId="16" fillId="0" borderId="0" xfId="1" applyFont="1" applyBorder="1" applyAlignment="1">
      <alignment horizontal="center" vertical="top" wrapText="1"/>
    </xf>
    <xf numFmtId="0" fontId="17" fillId="0" borderId="3" xfId="1" applyNumberFormat="1" applyFont="1" applyBorder="1" applyAlignment="1">
      <alignment vertical="top"/>
    </xf>
    <xf numFmtId="0" fontId="13" fillId="0" borderId="3" xfId="1" applyFont="1" applyBorder="1" applyAlignment="1">
      <alignment horizontal="center" vertical="top" wrapText="1"/>
    </xf>
    <xf numFmtId="0" fontId="1" fillId="2" borderId="0" xfId="1" applyNumberFormat="1" applyFill="1" applyAlignment="1">
      <alignment vertical="top"/>
    </xf>
    <xf numFmtId="0" fontId="13" fillId="2" borderId="0" xfId="1" applyFont="1" applyFill="1" applyAlignment="1">
      <alignment horizontal="center" vertical="top" wrapText="1"/>
    </xf>
    <xf numFmtId="0" fontId="13" fillId="0" borderId="0" xfId="1" applyNumberFormat="1" applyFont="1" applyAlignment="1">
      <alignment horizontal="center" vertical="top" wrapText="1"/>
    </xf>
    <xf numFmtId="0" fontId="1" fillId="0" borderId="0" xfId="1" quotePrefix="1" applyNumberFormat="1" applyFont="1" applyBorder="1" applyAlignment="1">
      <alignment horizontal="justify" vertical="top" wrapText="1"/>
    </xf>
    <xf numFmtId="0" fontId="13" fillId="0" borderId="1" xfId="1" applyNumberFormat="1" applyFont="1" applyBorder="1" applyAlignment="1">
      <alignment horizontal="center" vertical="top" wrapText="1"/>
    </xf>
    <xf numFmtId="49" fontId="13" fillId="0" borderId="0" xfId="195" quotePrefix="1" applyNumberFormat="1" applyFont="1" applyFill="1" applyBorder="1" applyAlignment="1">
      <alignment horizontal="center" vertical="top" wrapText="1"/>
    </xf>
    <xf numFmtId="0" fontId="1" fillId="0" borderId="1" xfId="1" applyBorder="1" applyAlignment="1">
      <alignment horizontal="center" vertical="top" wrapText="1"/>
    </xf>
    <xf numFmtId="49" fontId="1" fillId="0" borderId="0" xfId="1" applyNumberFormat="1" applyAlignment="1">
      <alignment vertical="top"/>
    </xf>
    <xf numFmtId="0" fontId="13" fillId="0" borderId="0" xfId="1" applyFont="1" applyFill="1" applyAlignment="1">
      <alignment horizontal="center" vertical="top" wrapText="1"/>
    </xf>
    <xf numFmtId="0" fontId="1" fillId="0" borderId="1" xfId="1" applyNumberFormat="1" applyFill="1" applyBorder="1" applyAlignment="1">
      <alignment vertical="top"/>
    </xf>
    <xf numFmtId="0" fontId="1" fillId="0" borderId="1" xfId="1" applyFill="1" applyBorder="1" applyAlignment="1">
      <alignment vertical="top"/>
    </xf>
    <xf numFmtId="0" fontId="13" fillId="0" borderId="1" xfId="1" applyFont="1" applyFill="1" applyBorder="1" applyAlignment="1">
      <alignment horizontal="center" vertical="top" wrapText="1"/>
    </xf>
    <xf numFmtId="0" fontId="1" fillId="0" borderId="1" xfId="1" applyFill="1" applyBorder="1" applyAlignment="1">
      <alignment horizontal="center" vertical="top"/>
    </xf>
    <xf numFmtId="44" fontId="1" fillId="0" borderId="1" xfId="1" applyNumberFormat="1" applyFill="1" applyBorder="1" applyAlignment="1">
      <alignment vertical="top"/>
    </xf>
    <xf numFmtId="0" fontId="1" fillId="0" borderId="0" xfId="1" applyAlignment="1">
      <alignment horizontal="center" vertical="top" wrapText="1"/>
    </xf>
    <xf numFmtId="0" fontId="13" fillId="0" borderId="0" xfId="1" applyFont="1" applyAlignment="1">
      <alignment vertical="top" wrapText="1"/>
    </xf>
    <xf numFmtId="167" fontId="65" fillId="0" borderId="0" xfId="4" applyFont="1" applyAlignment="1">
      <alignment vertical="top" wrapText="1"/>
    </xf>
    <xf numFmtId="167" fontId="9" fillId="0" borderId="0" xfId="4" applyAlignment="1">
      <alignment vertical="top" wrapText="1"/>
    </xf>
    <xf numFmtId="4" fontId="29" fillId="0" borderId="0" xfId="4" applyNumberFormat="1" applyFont="1" applyAlignment="1">
      <alignment vertical="top" wrapText="1"/>
    </xf>
    <xf numFmtId="183" fontId="36" fillId="0" borderId="0" xfId="504" applyNumberFormat="1" applyFont="1"/>
    <xf numFmtId="0" fontId="36" fillId="0" borderId="0" xfId="504" applyFont="1"/>
    <xf numFmtId="166" fontId="36" fillId="0" borderId="0" xfId="505" applyFont="1"/>
    <xf numFmtId="0" fontId="36" fillId="0" borderId="0" xfId="504" applyFont="1" applyAlignment="1">
      <alignment vertical="top"/>
    </xf>
    <xf numFmtId="4" fontId="71" fillId="0" borderId="0" xfId="504" applyNumberFormat="1" applyFont="1" applyFill="1" applyBorder="1" applyAlignment="1">
      <alignment vertical="top" wrapText="1"/>
    </xf>
    <xf numFmtId="4" fontId="36" fillId="0" borderId="0" xfId="504" applyNumberFormat="1" applyFont="1" applyBorder="1"/>
    <xf numFmtId="184" fontId="29" fillId="0" borderId="0" xfId="506" applyNumberFormat="1" applyFont="1" applyBorder="1"/>
    <xf numFmtId="185" fontId="72" fillId="0" borderId="0" xfId="504" applyNumberFormat="1" applyFont="1" applyBorder="1"/>
    <xf numFmtId="0" fontId="29" fillId="0" borderId="0" xfId="504" applyFont="1"/>
    <xf numFmtId="4" fontId="36" fillId="0" borderId="0" xfId="504" applyNumberFormat="1" applyFont="1" applyAlignment="1">
      <alignment vertical="top" wrapText="1"/>
    </xf>
    <xf numFmtId="4" fontId="36" fillId="0" borderId="0" xfId="504" applyNumberFormat="1" applyFont="1"/>
    <xf numFmtId="185" fontId="36" fillId="0" borderId="0" xfId="504" applyNumberFormat="1" applyFont="1"/>
    <xf numFmtId="4" fontId="36" fillId="0" borderId="0" xfId="504" applyNumberFormat="1" applyFont="1" applyAlignment="1">
      <alignment horizontal="center" vertical="top" wrapText="1"/>
    </xf>
    <xf numFmtId="1" fontId="36" fillId="0" borderId="0" xfId="504" applyNumberFormat="1" applyFont="1" applyAlignment="1">
      <alignment horizontal="center" vertical="top" wrapText="1"/>
    </xf>
    <xf numFmtId="185" fontId="36" fillId="0" borderId="0" xfId="504" applyNumberFormat="1" applyFont="1" applyAlignment="1">
      <alignment horizontal="center" vertical="top" wrapText="1"/>
    </xf>
    <xf numFmtId="0" fontId="29" fillId="0" borderId="0" xfId="504" applyFont="1" applyAlignment="1">
      <alignment vertical="top"/>
    </xf>
    <xf numFmtId="4" fontId="29" fillId="0" borderId="0" xfId="504" applyNumberFormat="1" applyFont="1" applyAlignment="1">
      <alignment vertical="top" wrapText="1"/>
    </xf>
    <xf numFmtId="1" fontId="29" fillId="0" borderId="0" xfId="504" applyNumberFormat="1" applyFont="1" applyAlignment="1">
      <alignment horizontal="center"/>
    </xf>
    <xf numFmtId="1" fontId="29" fillId="0" borderId="0" xfId="504" applyNumberFormat="1" applyFont="1"/>
    <xf numFmtId="4" fontId="29" fillId="0" borderId="0" xfId="504" applyNumberFormat="1" applyFont="1"/>
    <xf numFmtId="186" fontId="29" fillId="0" borderId="0" xfId="504" applyNumberFormat="1" applyFont="1"/>
    <xf numFmtId="2" fontId="29" fillId="0" borderId="0" xfId="504" applyNumberFormat="1" applyFont="1"/>
    <xf numFmtId="186" fontId="29" fillId="0" borderId="0" xfId="504" applyNumberFormat="1" applyFont="1" applyAlignment="1">
      <alignment horizontal="right"/>
    </xf>
    <xf numFmtId="4" fontId="29" fillId="0" borderId="0" xfId="504" applyNumberFormat="1" applyFont="1" applyAlignment="1">
      <alignment horizontal="right"/>
    </xf>
    <xf numFmtId="0" fontId="29" fillId="0" borderId="0" xfId="504" applyFont="1" applyBorder="1" applyAlignment="1">
      <alignment vertical="top"/>
    </xf>
    <xf numFmtId="4" fontId="36" fillId="0" borderId="0" xfId="504" applyNumberFormat="1" applyFont="1" applyBorder="1" applyAlignment="1">
      <alignment vertical="top" wrapText="1"/>
    </xf>
    <xf numFmtId="4" fontId="29" fillId="0" borderId="0" xfId="504" applyNumberFormat="1" applyFont="1" applyBorder="1" applyAlignment="1">
      <alignment vertical="top" wrapText="1"/>
    </xf>
    <xf numFmtId="1" fontId="29" fillId="0" borderId="0" xfId="504" applyNumberFormat="1" applyFont="1" applyBorder="1"/>
    <xf numFmtId="4" fontId="29" fillId="0" borderId="0" xfId="504" applyNumberFormat="1" applyFont="1" applyBorder="1"/>
    <xf numFmtId="186" fontId="29" fillId="0" borderId="0" xfId="504" applyNumberFormat="1" applyFont="1" applyBorder="1"/>
    <xf numFmtId="0" fontId="74" fillId="0" borderId="0" xfId="504" applyFont="1" applyBorder="1" applyAlignment="1">
      <alignment horizontal="justify" vertical="top" wrapText="1"/>
    </xf>
    <xf numFmtId="185" fontId="29" fillId="0" borderId="0" xfId="504" applyNumberFormat="1" applyFont="1"/>
    <xf numFmtId="185" fontId="29" fillId="0" borderId="0" xfId="504" applyNumberFormat="1" applyFont="1" applyAlignment="1">
      <alignment horizontal="right"/>
    </xf>
    <xf numFmtId="4" fontId="29" fillId="0" borderId="0" xfId="504" applyNumberFormat="1" applyFont="1" applyAlignment="1">
      <alignment vertical="top"/>
    </xf>
    <xf numFmtId="4" fontId="72" fillId="0" borderId="0" xfId="504" applyNumberFormat="1" applyFont="1" applyFill="1" applyAlignment="1">
      <alignment vertical="top" wrapText="1"/>
    </xf>
    <xf numFmtId="4" fontId="71" fillId="0" borderId="0" xfId="504" applyNumberFormat="1" applyFont="1" applyFill="1" applyAlignment="1">
      <alignment vertical="top" wrapText="1"/>
    </xf>
    <xf numFmtId="187" fontId="72" fillId="0" borderId="0" xfId="504" applyNumberFormat="1" applyFont="1"/>
    <xf numFmtId="4" fontId="72" fillId="0" borderId="19" xfId="504" applyNumberFormat="1" applyFont="1" applyFill="1" applyBorder="1" applyAlignment="1">
      <alignment vertical="top" wrapText="1"/>
    </xf>
    <xf numFmtId="4" fontId="71" fillId="0" borderId="19" xfId="504" applyNumberFormat="1" applyFont="1" applyFill="1" applyBorder="1" applyAlignment="1">
      <alignment vertical="top" wrapText="1"/>
    </xf>
    <xf numFmtId="4" fontId="36" fillId="0" borderId="19" xfId="504" applyNumberFormat="1" applyFont="1" applyBorder="1"/>
    <xf numFmtId="187" fontId="72" fillId="0" borderId="19" xfId="504" applyNumberFormat="1" applyFont="1" applyBorder="1"/>
    <xf numFmtId="4" fontId="72" fillId="0" borderId="0" xfId="504" applyNumberFormat="1" applyFont="1" applyFill="1" applyBorder="1" applyAlignment="1">
      <alignment vertical="top" wrapText="1"/>
    </xf>
    <xf numFmtId="187" fontId="72" fillId="0" borderId="0" xfId="504" applyNumberFormat="1" applyFont="1" applyBorder="1"/>
    <xf numFmtId="0" fontId="76" fillId="0" borderId="0" xfId="504" applyFont="1"/>
    <xf numFmtId="0" fontId="76" fillId="0" borderId="0" xfId="504" applyFont="1" applyAlignment="1">
      <alignment vertical="top"/>
    </xf>
    <xf numFmtId="4" fontId="76" fillId="0" borderId="0" xfId="504" applyNumberFormat="1" applyFont="1" applyAlignment="1">
      <alignment vertical="top" wrapText="1"/>
    </xf>
    <xf numFmtId="4" fontId="76" fillId="0" borderId="0" xfId="504" applyNumberFormat="1" applyFont="1"/>
    <xf numFmtId="185" fontId="76" fillId="0" borderId="0" xfId="504" applyNumberFormat="1" applyFont="1"/>
    <xf numFmtId="186" fontId="36" fillId="0" borderId="0" xfId="504" applyNumberFormat="1" applyFont="1"/>
    <xf numFmtId="4" fontId="71" fillId="0" borderId="0" xfId="504" applyNumberFormat="1" applyFont="1" applyAlignment="1">
      <alignment vertical="top" wrapText="1"/>
    </xf>
    <xf numFmtId="184" fontId="29" fillId="0" borderId="0" xfId="506" applyNumberFormat="1" applyFont="1"/>
    <xf numFmtId="186" fontId="72" fillId="0" borderId="0" xfId="504" applyNumberFormat="1" applyFont="1"/>
    <xf numFmtId="186" fontId="36" fillId="0" borderId="0" xfId="504" applyNumberFormat="1" applyFont="1" applyAlignment="1">
      <alignment horizontal="center" vertical="top" wrapText="1"/>
    </xf>
    <xf numFmtId="4" fontId="72" fillId="0" borderId="0" xfId="504" applyNumberFormat="1" applyFont="1" applyAlignment="1">
      <alignment vertical="top" wrapText="1"/>
    </xf>
    <xf numFmtId="4" fontId="72" fillId="0" borderId="19" xfId="504" applyNumberFormat="1" applyFont="1" applyBorder="1" applyAlignment="1">
      <alignment vertical="top" wrapText="1"/>
    </xf>
    <xf numFmtId="4" fontId="71" fillId="0" borderId="19" xfId="504" applyNumberFormat="1" applyFont="1" applyBorder="1" applyAlignment="1">
      <alignment vertical="top" wrapText="1"/>
    </xf>
    <xf numFmtId="4" fontId="75" fillId="0" borderId="0" xfId="504" applyNumberFormat="1" applyFont="1" applyAlignment="1">
      <alignment vertical="top" wrapText="1"/>
    </xf>
    <xf numFmtId="186" fontId="76" fillId="0" borderId="0" xfId="504" applyNumberFormat="1" applyFont="1"/>
    <xf numFmtId="0" fontId="29" fillId="3" borderId="0" xfId="504" applyFont="1" applyFill="1"/>
    <xf numFmtId="0" fontId="36" fillId="3" borderId="0" xfId="504" applyFont="1" applyFill="1" applyAlignment="1">
      <alignment horizontal="center" vertical="top"/>
    </xf>
    <xf numFmtId="4" fontId="36" fillId="3" borderId="0" xfId="504" applyNumberFormat="1" applyFont="1" applyFill="1" applyAlignment="1">
      <alignment vertical="top" wrapText="1"/>
    </xf>
    <xf numFmtId="1" fontId="36" fillId="3" borderId="0" xfId="504" applyNumberFormat="1" applyFont="1" applyFill="1"/>
    <xf numFmtId="4" fontId="36" fillId="3" borderId="0" xfId="504" applyNumberFormat="1" applyFont="1" applyFill="1"/>
    <xf numFmtId="185" fontId="36" fillId="3" borderId="0" xfId="504" applyNumberFormat="1" applyFont="1" applyFill="1"/>
    <xf numFmtId="0" fontId="29" fillId="3" borderId="13" xfId="504" applyFont="1" applyFill="1" applyBorder="1" applyAlignment="1">
      <alignment vertical="top"/>
    </xf>
    <xf numFmtId="4" fontId="36" fillId="3" borderId="15" xfId="504" applyNumberFormat="1" applyFont="1" applyFill="1" applyBorder="1" applyAlignment="1">
      <alignment vertical="top" wrapText="1"/>
    </xf>
    <xf numFmtId="4" fontId="29" fillId="3" borderId="15" xfId="504" applyNumberFormat="1" applyFont="1" applyFill="1" applyBorder="1" applyAlignment="1">
      <alignment vertical="top" wrapText="1"/>
    </xf>
    <xf numFmtId="1" fontId="29" fillId="3" borderId="15" xfId="504" applyNumberFormat="1" applyFont="1" applyFill="1" applyBorder="1"/>
    <xf numFmtId="4" fontId="29" fillId="3" borderId="15" xfId="504" applyNumberFormat="1" applyFont="1" applyFill="1" applyBorder="1"/>
    <xf numFmtId="186" fontId="29" fillId="3" borderId="14" xfId="504" applyNumberFormat="1" applyFont="1" applyFill="1" applyBorder="1"/>
    <xf numFmtId="0" fontId="29" fillId="3" borderId="0" xfId="504" applyFont="1" applyFill="1" applyAlignment="1">
      <alignment vertical="top"/>
    </xf>
    <xf numFmtId="1" fontId="29" fillId="3" borderId="0" xfId="504" applyNumberFormat="1" applyFont="1" applyFill="1"/>
    <xf numFmtId="4" fontId="29" fillId="3" borderId="0" xfId="504" applyNumberFormat="1" applyFont="1" applyFill="1"/>
    <xf numFmtId="2" fontId="29" fillId="3" borderId="0" xfId="504" applyNumberFormat="1" applyFont="1" applyFill="1"/>
    <xf numFmtId="185" fontId="29" fillId="3" borderId="0" xfId="504" applyNumberFormat="1" applyFont="1" applyFill="1"/>
    <xf numFmtId="186" fontId="36" fillId="3" borderId="0" xfId="504" applyNumberFormat="1" applyFont="1" applyFill="1"/>
    <xf numFmtId="4" fontId="29" fillId="3" borderId="0" xfId="504" applyNumberFormat="1" applyFont="1" applyFill="1" applyAlignment="1">
      <alignment vertical="top" wrapText="1"/>
    </xf>
    <xf numFmtId="186" fontId="29" fillId="3" borderId="0" xfId="504" applyNumberFormat="1" applyFont="1" applyFill="1"/>
    <xf numFmtId="183" fontId="77" fillId="3" borderId="0" xfId="4" applyNumberFormat="1" applyFont="1" applyFill="1"/>
    <xf numFmtId="167" fontId="77" fillId="3" borderId="0" xfId="4" applyFont="1" applyFill="1"/>
    <xf numFmtId="168" fontId="77" fillId="3" borderId="0" xfId="5" applyFont="1" applyFill="1"/>
    <xf numFmtId="187" fontId="77" fillId="3" borderId="0" xfId="5" applyNumberFormat="1" applyFont="1" applyFill="1"/>
    <xf numFmtId="167" fontId="65" fillId="3" borderId="0" xfId="4" applyFont="1" applyFill="1"/>
    <xf numFmtId="186" fontId="77" fillId="3" borderId="0" xfId="5" applyNumberFormat="1" applyFont="1" applyFill="1"/>
    <xf numFmtId="168" fontId="65" fillId="0" borderId="0" xfId="5" applyFont="1" applyBorder="1"/>
    <xf numFmtId="186" fontId="65" fillId="0" borderId="0" xfId="5" applyNumberFormat="1" applyFont="1" applyBorder="1"/>
    <xf numFmtId="167" fontId="77" fillId="3" borderId="13" xfId="4" applyFont="1" applyFill="1" applyBorder="1"/>
    <xf numFmtId="183" fontId="77" fillId="3" borderId="15" xfId="4" applyNumberFormat="1" applyFont="1" applyFill="1" applyBorder="1"/>
    <xf numFmtId="167" fontId="77" fillId="3" borderId="15" xfId="4" applyFont="1" applyFill="1" applyBorder="1"/>
    <xf numFmtId="168" fontId="77" fillId="3" borderId="15" xfId="5" applyFont="1" applyFill="1" applyBorder="1"/>
    <xf numFmtId="186" fontId="77" fillId="3" borderId="14" xfId="5" applyNumberFormat="1" applyFont="1" applyFill="1" applyBorder="1"/>
    <xf numFmtId="0" fontId="14" fillId="0" borderId="0" xfId="1" applyNumberFormat="1" applyFont="1" applyFill="1" applyAlignment="1">
      <alignment vertical="top" wrapText="1"/>
    </xf>
    <xf numFmtId="0" fontId="14" fillId="0" borderId="0" xfId="1" applyFont="1" applyFill="1" applyAlignment="1">
      <alignment horizontal="left" vertical="top" wrapText="1"/>
    </xf>
    <xf numFmtId="0" fontId="14" fillId="0" borderId="0" xfId="1" applyFont="1" applyFill="1" applyAlignment="1">
      <alignment horizontal="left" wrapText="1"/>
    </xf>
    <xf numFmtId="0" fontId="13" fillId="0" borderId="0" xfId="73" applyNumberFormat="1" applyFont="1" applyFill="1" applyBorder="1" applyAlignment="1">
      <alignment wrapText="1"/>
    </xf>
    <xf numFmtId="0" fontId="6" fillId="0" borderId="0" xfId="1" applyFont="1" applyBorder="1" applyAlignment="1">
      <alignment horizontal="left"/>
    </xf>
    <xf numFmtId="165" fontId="6" fillId="0" borderId="0" xfId="1" applyNumberFormat="1" applyFont="1" applyFill="1" applyBorder="1" applyAlignment="1">
      <alignment horizontal="right"/>
    </xf>
    <xf numFmtId="4" fontId="1" fillId="0" borderId="0" xfId="195" applyNumberFormat="1" applyFont="1" applyFill="1" applyBorder="1" applyAlignment="1">
      <alignment horizontal="right" vertical="top"/>
    </xf>
    <xf numFmtId="4" fontId="1" fillId="0" borderId="0" xfId="188" applyNumberFormat="1" applyFont="1" applyBorder="1" applyAlignment="1">
      <alignment horizontal="right" vertical="top"/>
    </xf>
    <xf numFmtId="0" fontId="1" fillId="0" borderId="0" xfId="1" quotePrefix="1" applyNumberFormat="1" applyFont="1" applyFill="1" applyBorder="1" applyAlignment="1">
      <alignment horizontal="left" vertical="top" wrapText="1"/>
    </xf>
    <xf numFmtId="0" fontId="1" fillId="0" borderId="0" xfId="1" applyNumberFormat="1" applyFont="1" applyFill="1" applyBorder="1" applyAlignment="1">
      <alignment vertical="top" wrapText="1"/>
    </xf>
    <xf numFmtId="2" fontId="1" fillId="0" borderId="0" xfId="1" applyNumberFormat="1" applyFont="1" applyFill="1" applyBorder="1" applyAlignment="1">
      <alignment vertical="top" wrapText="1"/>
    </xf>
    <xf numFmtId="0" fontId="1" fillId="0" borderId="0" xfId="1" applyAlignment="1">
      <alignment horizontal="left" vertical="top"/>
    </xf>
    <xf numFmtId="0" fontId="1" fillId="0" borderId="0" xfId="1" applyNumberFormat="1" applyFont="1" applyAlignment="1">
      <alignment vertical="top" wrapText="1"/>
    </xf>
    <xf numFmtId="0" fontId="1" fillId="0" borderId="0" xfId="195" quotePrefix="1" applyFont="1" applyAlignment="1">
      <alignment horizontal="left" vertical="top" wrapText="1"/>
    </xf>
    <xf numFmtId="0" fontId="55" fillId="0" borderId="0" xfId="195" quotePrefix="1" applyFont="1" applyAlignment="1">
      <alignment horizontal="center" vertical="top" wrapText="1"/>
    </xf>
    <xf numFmtId="2" fontId="1" fillId="0" borderId="0" xfId="195" applyNumberFormat="1" applyFont="1" applyAlignment="1">
      <alignment horizontal="right" vertical="top"/>
    </xf>
    <xf numFmtId="2" fontId="1" fillId="0" borderId="0" xfId="195" applyNumberFormat="1" applyFont="1" applyAlignment="1">
      <alignment horizontal="center" vertical="top"/>
    </xf>
    <xf numFmtId="44" fontId="1" fillId="0" borderId="0" xfId="195" applyNumberFormat="1" applyFont="1" applyAlignment="1">
      <alignment horizontal="right" vertical="top"/>
    </xf>
    <xf numFmtId="0" fontId="53" fillId="0" borderId="0" xfId="195" quotePrefix="1" applyFont="1" applyAlignment="1">
      <alignment horizontal="center" vertical="top" wrapText="1"/>
    </xf>
    <xf numFmtId="49" fontId="1" fillId="0" borderId="0" xfId="1" applyNumberFormat="1" applyAlignment="1">
      <alignment horizontal="left" vertical="top"/>
    </xf>
    <xf numFmtId="0" fontId="1" fillId="0" borderId="0" xfId="1" applyAlignment="1">
      <alignment horizontal="justify" vertical="top"/>
    </xf>
    <xf numFmtId="0" fontId="13" fillId="0" borderId="0" xfId="1" applyFont="1" applyAlignment="1">
      <alignment wrapText="1"/>
    </xf>
    <xf numFmtId="49" fontId="1" fillId="0" borderId="0" xfId="1" applyNumberFormat="1" applyAlignment="1">
      <alignment horizontal="center"/>
    </xf>
    <xf numFmtId="2" fontId="1" fillId="0" borderId="0" xfId="1" applyNumberFormat="1"/>
    <xf numFmtId="0" fontId="16" fillId="0" borderId="0" xfId="1" applyFont="1"/>
    <xf numFmtId="4" fontId="16" fillId="0" borderId="0" xfId="1" applyNumberFormat="1" applyFont="1" applyAlignment="1">
      <alignment horizontal="center"/>
    </xf>
    <xf numFmtId="0" fontId="16" fillId="0" borderId="0" xfId="1" applyFont="1" applyAlignment="1">
      <alignment horizontal="center"/>
    </xf>
    <xf numFmtId="0" fontId="18" fillId="0" borderId="0" xfId="1" applyFont="1" applyAlignment="1">
      <alignment horizontal="center"/>
    </xf>
    <xf numFmtId="4" fontId="16" fillId="0" borderId="0" xfId="1" applyNumberFormat="1" applyFont="1"/>
    <xf numFmtId="0" fontId="17" fillId="0" borderId="3" xfId="1" applyFont="1" applyBorder="1"/>
    <xf numFmtId="0" fontId="13" fillId="0" borderId="0" xfId="0" applyFont="1" applyAlignment="1">
      <alignment horizontal="left" wrapText="1"/>
    </xf>
    <xf numFmtId="49" fontId="1" fillId="0" borderId="0" xfId="0" applyNumberFormat="1" applyFont="1" applyAlignment="1">
      <alignment horizontal="center"/>
    </xf>
    <xf numFmtId="0" fontId="1" fillId="0" borderId="1" xfId="1" applyBorder="1" applyAlignment="1">
      <alignment horizontal="left" vertical="top"/>
    </xf>
    <xf numFmtId="49" fontId="1" fillId="0" borderId="1" xfId="1" applyNumberFormat="1" applyBorder="1" applyAlignment="1">
      <alignment horizontal="center"/>
    </xf>
    <xf numFmtId="2" fontId="1" fillId="0" borderId="1" xfId="1" applyNumberFormat="1" applyBorder="1"/>
    <xf numFmtId="0" fontId="1" fillId="2" borderId="5" xfId="1" applyFill="1" applyBorder="1"/>
    <xf numFmtId="172" fontId="29" fillId="0" borderId="2" xfId="190" applyNumberFormat="1" applyFont="1" applyFill="1" applyBorder="1" applyProtection="1">
      <protection locked="0"/>
    </xf>
    <xf numFmtId="167" fontId="77" fillId="0" borderId="0" xfId="4" applyNumberFormat="1" applyFont="1"/>
    <xf numFmtId="167" fontId="77" fillId="3" borderId="0" xfId="4" applyNumberFormat="1" applyFont="1" applyFill="1"/>
    <xf numFmtId="167" fontId="65" fillId="0" borderId="0" xfId="4" applyNumberFormat="1" applyFont="1"/>
    <xf numFmtId="167" fontId="9" fillId="0" borderId="0" xfId="4" applyNumberFormat="1" applyAlignment="1">
      <alignment vertical="top" wrapText="1"/>
    </xf>
    <xf numFmtId="167" fontId="65" fillId="0" borderId="0" xfId="4" applyNumberFormat="1" applyFont="1" applyBorder="1"/>
    <xf numFmtId="167" fontId="77" fillId="3" borderId="15" xfId="4" applyNumberFormat="1" applyFont="1" applyFill="1" applyBorder="1"/>
    <xf numFmtId="167" fontId="65" fillId="0" borderId="22" xfId="4" applyNumberFormat="1" applyFont="1" applyBorder="1"/>
    <xf numFmtId="167" fontId="29" fillId="0" borderId="0" xfId="4" applyNumberFormat="1" applyFont="1" applyAlignment="1">
      <alignment horizontal="center"/>
    </xf>
    <xf numFmtId="167" fontId="65" fillId="0" borderId="3" xfId="4" applyNumberFormat="1" applyFont="1" applyBorder="1"/>
    <xf numFmtId="168" fontId="65" fillId="0" borderId="0" xfId="5" applyFont="1" applyFill="1"/>
    <xf numFmtId="2" fontId="36" fillId="0" borderId="0" xfId="504" applyNumberFormat="1" applyFont="1"/>
    <xf numFmtId="2" fontId="36" fillId="3" borderId="0" xfId="504" applyNumberFormat="1" applyFont="1" applyFill="1"/>
    <xf numFmtId="2" fontId="36" fillId="0" borderId="0" xfId="504" applyNumberFormat="1" applyFont="1" applyAlignment="1">
      <alignment horizontal="center" vertical="top" wrapText="1"/>
    </xf>
    <xf numFmtId="2" fontId="29" fillId="3" borderId="15" xfId="504" applyNumberFormat="1" applyFont="1" applyFill="1" applyBorder="1"/>
    <xf numFmtId="2" fontId="36" fillId="0" borderId="19" xfId="504" applyNumberFormat="1" applyFont="1" applyBorder="1"/>
    <xf numFmtId="2" fontId="76" fillId="0" borderId="0" xfId="504" applyNumberFormat="1" applyFont="1"/>
    <xf numFmtId="4" fontId="29" fillId="0" borderId="0" xfId="504" applyNumberFormat="1" applyFont="1" applyFill="1"/>
    <xf numFmtId="0" fontId="6" fillId="0" borderId="0" xfId="1" applyFont="1" applyBorder="1" applyAlignment="1">
      <alignment horizontal="left"/>
    </xf>
    <xf numFmtId="0" fontId="4" fillId="0" borderId="0" xfId="1" applyFont="1" applyAlignment="1">
      <alignment horizontal="left" vertical="top" wrapText="1"/>
    </xf>
    <xf numFmtId="0" fontId="3" fillId="0" borderId="0" xfId="1" applyFont="1" applyAlignment="1">
      <alignment horizontal="justify" vertical="top" wrapText="1"/>
    </xf>
    <xf numFmtId="0" fontId="2" fillId="0" borderId="0" xfId="1" applyFont="1" applyAlignment="1">
      <alignment horizontal="justify" vertical="top" wrapText="1"/>
    </xf>
    <xf numFmtId="0" fontId="1" fillId="0" borderId="0" xfId="1" applyFont="1" applyAlignment="1">
      <alignment horizontal="justify" vertical="top" wrapText="1"/>
    </xf>
    <xf numFmtId="0" fontId="4" fillId="0" borderId="0" xfId="1" applyFont="1" applyAlignment="1">
      <alignment horizontal="left"/>
    </xf>
    <xf numFmtId="0" fontId="5" fillId="0" borderId="0" xfId="1" applyFont="1" applyAlignment="1">
      <alignment horizontal="left"/>
    </xf>
    <xf numFmtId="0" fontId="6" fillId="0" borderId="0" xfId="1" applyFont="1" applyAlignment="1">
      <alignment horizontal="left"/>
    </xf>
    <xf numFmtId="0" fontId="6" fillId="0" borderId="1" xfId="1" applyFont="1" applyBorder="1" applyAlignment="1">
      <alignment horizontal="left"/>
    </xf>
    <xf numFmtId="0" fontId="4" fillId="0" borderId="0" xfId="1" applyFont="1" applyAlignment="1">
      <alignment horizontal="left" wrapText="1"/>
    </xf>
    <xf numFmtId="0" fontId="2" fillId="0" borderId="0" xfId="1" applyFont="1" applyAlignment="1">
      <alignment horizontal="left"/>
    </xf>
    <xf numFmtId="0" fontId="80" fillId="0" borderId="0" xfId="1" applyFont="1" applyAlignment="1">
      <alignment horizontal="left"/>
    </xf>
    <xf numFmtId="165" fontId="24" fillId="0" borderId="0" xfId="1" applyNumberFormat="1" applyFont="1" applyAlignment="1">
      <alignment horizontal="right"/>
    </xf>
    <xf numFmtId="0" fontId="1" fillId="0" borderId="0" xfId="1" applyAlignment="1">
      <alignment horizontal="left" vertical="top"/>
    </xf>
    <xf numFmtId="0" fontId="5" fillId="0" borderId="0" xfId="1" applyFont="1" applyAlignment="1">
      <alignment horizontal="left" vertical="center" wrapText="1"/>
    </xf>
    <xf numFmtId="0" fontId="1" fillId="0" borderId="0" xfId="1" applyFont="1" applyAlignment="1">
      <alignment horizontal="left"/>
    </xf>
    <xf numFmtId="0" fontId="13" fillId="0" borderId="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 fillId="0" borderId="0" xfId="1" applyFont="1" applyFill="1" applyAlignment="1">
      <alignment horizontal="justify" vertical="top" wrapText="1"/>
    </xf>
    <xf numFmtId="0" fontId="1" fillId="0" borderId="0" xfId="1" applyNumberFormat="1" applyFont="1" applyAlignment="1">
      <alignment horizontal="justify" vertical="top" wrapText="1"/>
    </xf>
    <xf numFmtId="0" fontId="1" fillId="0" borderId="0" xfId="1" applyNumberFormat="1" applyFont="1" applyAlignment="1">
      <alignment vertical="top" wrapText="1"/>
    </xf>
    <xf numFmtId="0" fontId="1" fillId="0" borderId="0" xfId="1" applyNumberFormat="1" applyFont="1" applyAlignment="1">
      <alignment horizontal="left" vertical="top"/>
    </xf>
    <xf numFmtId="0" fontId="5" fillId="0" borderId="0" xfId="1" applyNumberFormat="1" applyFont="1" applyAlignment="1">
      <alignment vertical="top" wrapText="1"/>
    </xf>
    <xf numFmtId="2" fontId="24" fillId="0" borderId="0" xfId="1" applyNumberFormat="1" applyFont="1" applyAlignment="1">
      <alignment vertical="top"/>
    </xf>
    <xf numFmtId="0" fontId="5" fillId="0" borderId="0" xfId="1" applyFont="1" applyAlignment="1">
      <alignment horizontal="left" vertical="top" wrapText="1"/>
    </xf>
    <xf numFmtId="0" fontId="1" fillId="0" borderId="0" xfId="1" applyFont="1" applyAlignment="1">
      <alignment horizontal="left" vertical="top"/>
    </xf>
    <xf numFmtId="165" fontId="24" fillId="0" borderId="0" xfId="1" applyNumberFormat="1" applyFont="1" applyAlignment="1">
      <alignment horizontal="right" vertical="top"/>
    </xf>
    <xf numFmtId="4" fontId="29" fillId="0" borderId="0" xfId="504" applyNumberFormat="1" applyFont="1" applyAlignment="1">
      <alignment vertical="top" wrapText="1"/>
    </xf>
    <xf numFmtId="0" fontId="29" fillId="0" borderId="0" xfId="504" applyFont="1" applyAlignment="1"/>
    <xf numFmtId="0" fontId="29" fillId="0" borderId="0" xfId="504" applyFont="1"/>
    <xf numFmtId="167" fontId="65" fillId="0" borderId="0" xfId="4" applyFont="1" applyAlignment="1">
      <alignment vertical="top" wrapText="1"/>
    </xf>
    <xf numFmtId="167" fontId="9" fillId="0" borderId="0" xfId="4" applyAlignment="1">
      <alignment vertical="top" wrapText="1"/>
    </xf>
    <xf numFmtId="167" fontId="65" fillId="0" borderId="0" xfId="4" applyFont="1" applyAlignment="1">
      <alignment wrapText="1"/>
    </xf>
    <xf numFmtId="167" fontId="9" fillId="0" borderId="0" xfId="4" applyAlignment="1"/>
    <xf numFmtId="4" fontId="29" fillId="0" borderId="0" xfId="4" applyNumberFormat="1" applyFont="1" applyAlignment="1">
      <alignment vertical="top" wrapText="1"/>
    </xf>
    <xf numFmtId="167" fontId="29" fillId="0" borderId="0" xfId="4" applyFont="1" applyAlignment="1">
      <alignment wrapText="1"/>
    </xf>
    <xf numFmtId="167" fontId="9" fillId="0" borderId="0" xfId="4" applyAlignment="1">
      <alignment wrapText="1"/>
    </xf>
    <xf numFmtId="49" fontId="36" fillId="8" borderId="6" xfId="37" applyNumberFormat="1" applyFont="1" applyFill="1" applyBorder="1" applyAlignment="1">
      <alignment horizontal="center"/>
    </xf>
    <xf numFmtId="0" fontId="45" fillId="8" borderId="5" xfId="38" applyFont="1" applyFill="1" applyBorder="1" applyAlignment="1">
      <alignment horizontal="center"/>
    </xf>
    <xf numFmtId="0" fontId="45" fillId="8" borderId="7" xfId="38" applyFont="1" applyFill="1" applyBorder="1" applyAlignment="1">
      <alignment horizontal="center"/>
    </xf>
    <xf numFmtId="1" fontId="14" fillId="0" borderId="0" xfId="38" applyNumberFormat="1" applyFont="1" applyAlignment="1">
      <alignment horizontal="left" vertical="center" wrapText="1"/>
    </xf>
    <xf numFmtId="0" fontId="32" fillId="0" borderId="0" xfId="38" applyFont="1" applyAlignment="1">
      <alignment horizontal="left" vertical="center" wrapText="1"/>
    </xf>
    <xf numFmtId="4" fontId="2" fillId="0" borderId="6" xfId="38" applyNumberFormat="1" applyFont="1" applyBorder="1" applyAlignment="1">
      <alignment horizontal="center" vertical="center"/>
    </xf>
    <xf numFmtId="0" fontId="21" fillId="0" borderId="5" xfId="38" applyBorder="1" applyAlignment="1">
      <alignment horizontal="center" vertical="center"/>
    </xf>
    <xf numFmtId="0" fontId="21" fillId="0" borderId="7" xfId="38" applyBorder="1" applyAlignment="1">
      <alignment horizontal="center" vertical="center"/>
    </xf>
    <xf numFmtId="4" fontId="2" fillId="0" borderId="0" xfId="38" applyNumberFormat="1" applyFont="1" applyBorder="1" applyAlignment="1">
      <alignment horizontal="left" vertical="center" wrapText="1"/>
    </xf>
    <xf numFmtId="0" fontId="21" fillId="0" borderId="0" xfId="38" applyAlignment="1">
      <alignment horizontal="left" vertical="center" wrapText="1"/>
    </xf>
    <xf numFmtId="4" fontId="36" fillId="0" borderId="0" xfId="38" applyNumberFormat="1" applyFont="1" applyBorder="1" applyAlignment="1">
      <alignment horizontal="left" vertical="center" wrapText="1"/>
    </xf>
    <xf numFmtId="0" fontId="21" fillId="0" borderId="0" xfId="38" applyFont="1" applyBorder="1" applyAlignment="1">
      <alignment horizontal="left" vertical="center" wrapText="1"/>
    </xf>
    <xf numFmtId="14" fontId="14" fillId="0" borderId="0" xfId="1" applyNumberFormat="1" applyFont="1" applyAlignment="1">
      <alignment wrapText="1"/>
    </xf>
    <xf numFmtId="0" fontId="1" fillId="0" borderId="0" xfId="238" applyFont="1" applyFill="1" applyBorder="1" applyAlignment="1">
      <alignment horizontal="left" vertical="top" wrapText="1"/>
    </xf>
  </cellXfs>
  <cellStyles count="507">
    <cellStyle name="Comma [0]" xfId="40" xr:uid="{00000000-0005-0000-0000-000000000000}"/>
    <cellStyle name="Comma 2" xfId="211" xr:uid="{00000000-0005-0000-0000-000001000000}"/>
    <cellStyle name="Comma 3" xfId="235" xr:uid="{00000000-0005-0000-0000-000002000000}"/>
    <cellStyle name="Comma0" xfId="212" xr:uid="{00000000-0005-0000-0000-000003000000}"/>
    <cellStyle name="Currency [0]" xfId="41" xr:uid="{00000000-0005-0000-0000-000004000000}"/>
    <cellStyle name="Currency0" xfId="197" xr:uid="{00000000-0005-0000-0000-000005000000}"/>
    <cellStyle name="Date" xfId="231" xr:uid="{00000000-0005-0000-0000-000006000000}"/>
    <cellStyle name="Fixed" xfId="213" xr:uid="{00000000-0005-0000-0000-000007000000}"/>
    <cellStyle name="Heading 1 2" xfId="244" xr:uid="{00000000-0005-0000-0000-000008000000}"/>
    <cellStyle name="Heading 2 2" xfId="201" xr:uid="{00000000-0005-0000-0000-000009000000}"/>
    <cellStyle name="Hiperpovezava 2" xfId="43" xr:uid="{00000000-0005-0000-0000-00000A000000}"/>
    <cellStyle name="naslov2" xfId="37" xr:uid="{00000000-0005-0000-0000-00000B000000}"/>
    <cellStyle name="Navadno" xfId="0" builtinId="0"/>
    <cellStyle name="Navadno 10" xfId="73" xr:uid="{00000000-0005-0000-0000-00000D000000}"/>
    <cellStyle name="Navadno 11" xfId="72" xr:uid="{00000000-0005-0000-0000-00000E000000}"/>
    <cellStyle name="Navadno 12" xfId="88" xr:uid="{00000000-0005-0000-0000-00000F000000}"/>
    <cellStyle name="Navadno 13" xfId="221" xr:uid="{00000000-0005-0000-0000-000010000000}"/>
    <cellStyle name="Navadno 14" xfId="74" xr:uid="{00000000-0005-0000-0000-000011000000}"/>
    <cellStyle name="Navadno 15" xfId="75" xr:uid="{00000000-0005-0000-0000-000012000000}"/>
    <cellStyle name="Navadno 16" xfId="195" xr:uid="{00000000-0005-0000-0000-000013000000}"/>
    <cellStyle name="Navadno 17" xfId="238" xr:uid="{00000000-0005-0000-0000-000014000000}"/>
    <cellStyle name="Navadno 18" xfId="285" xr:uid="{00000000-0005-0000-0000-000015000000}"/>
    <cellStyle name="Navadno 19" xfId="287" xr:uid="{00000000-0005-0000-0000-000016000000}"/>
    <cellStyle name="Navadno 2" xfId="1" xr:uid="{00000000-0005-0000-0000-000017000000}"/>
    <cellStyle name="Navadno 2 2" xfId="13" xr:uid="{00000000-0005-0000-0000-000018000000}"/>
    <cellStyle name="Navadno 2 2 10" xfId="19" xr:uid="{00000000-0005-0000-0000-000019000000}"/>
    <cellStyle name="Navadno 2 2 11" xfId="45" xr:uid="{00000000-0005-0000-0000-00001A000000}"/>
    <cellStyle name="Navadno 2 2 11 10" xfId="395" xr:uid="{00000000-0005-0000-0000-00001B000000}"/>
    <cellStyle name="Navadno 2 2 11 11" xfId="381" xr:uid="{00000000-0005-0000-0000-00001C000000}"/>
    <cellStyle name="Navadno 2 2 11 12" xfId="414" xr:uid="{00000000-0005-0000-0000-00001D000000}"/>
    <cellStyle name="Navadno 2 2 11 13" xfId="432" xr:uid="{00000000-0005-0000-0000-00001E000000}"/>
    <cellStyle name="Navadno 2 2 11 14" xfId="448" xr:uid="{00000000-0005-0000-0000-00001F000000}"/>
    <cellStyle name="Navadno 2 2 11 15" xfId="464" xr:uid="{00000000-0005-0000-0000-000020000000}"/>
    <cellStyle name="Navadno 2 2 11 2" xfId="59" xr:uid="{00000000-0005-0000-0000-000021000000}"/>
    <cellStyle name="Navadno 2 2 11 2 10" xfId="360" xr:uid="{00000000-0005-0000-0000-000022000000}"/>
    <cellStyle name="Navadno 2 2 11 2 11" xfId="416" xr:uid="{00000000-0005-0000-0000-000023000000}"/>
    <cellStyle name="Navadno 2 2 11 2 12" xfId="434" xr:uid="{00000000-0005-0000-0000-000024000000}"/>
    <cellStyle name="Navadno 2 2 11 2 13" xfId="450" xr:uid="{00000000-0005-0000-0000-000025000000}"/>
    <cellStyle name="Navadno 2 2 11 2 14" xfId="467" xr:uid="{00000000-0005-0000-0000-000026000000}"/>
    <cellStyle name="Navadno 2 2 11 2 15" xfId="479" xr:uid="{00000000-0005-0000-0000-000027000000}"/>
    <cellStyle name="Navadno 2 2 11 2 2" xfId="66" xr:uid="{00000000-0005-0000-0000-000028000000}"/>
    <cellStyle name="Navadno 2 2 11 2 2 2" xfId="267" xr:uid="{00000000-0005-0000-0000-000029000000}"/>
    <cellStyle name="Navadno 2 2 11 2 2 2 2" xfId="272" xr:uid="{00000000-0005-0000-0000-00002A000000}"/>
    <cellStyle name="Navadno 2 2 11 2 3" xfId="112" xr:uid="{00000000-0005-0000-0000-00002B000000}"/>
    <cellStyle name="Navadno 2 2 11 2 4" xfId="123" xr:uid="{00000000-0005-0000-0000-00002C000000}"/>
    <cellStyle name="Navadno 2 2 11 2 5" xfId="153" xr:uid="{00000000-0005-0000-0000-00002D000000}"/>
    <cellStyle name="Navadno 2 2 11 2 6" xfId="163" xr:uid="{00000000-0005-0000-0000-00002E000000}"/>
    <cellStyle name="Navadno 2 2 11 2 7" xfId="183" xr:uid="{00000000-0005-0000-0000-00002F000000}"/>
    <cellStyle name="Navadno 2 2 11 2 8" xfId="239" xr:uid="{00000000-0005-0000-0000-000030000000}"/>
    <cellStyle name="Navadno 2 2 11 2 9" xfId="237" xr:uid="{00000000-0005-0000-0000-000031000000}"/>
    <cellStyle name="Navadno 2 2 11 3" xfId="107" xr:uid="{00000000-0005-0000-0000-000032000000}"/>
    <cellStyle name="Navadno 2 2 11 3 2" xfId="253" xr:uid="{00000000-0005-0000-0000-000033000000}"/>
    <cellStyle name="Navadno 2 2 11 4" xfId="101" xr:uid="{00000000-0005-0000-0000-000034000000}"/>
    <cellStyle name="Navadno 2 2 11 5" xfId="148" xr:uid="{00000000-0005-0000-0000-000035000000}"/>
    <cellStyle name="Navadno 2 2 11 6" xfId="132" xr:uid="{00000000-0005-0000-0000-000036000000}"/>
    <cellStyle name="Navadno 2 2 11 7" xfId="178" xr:uid="{00000000-0005-0000-0000-000037000000}"/>
    <cellStyle name="Navadno 2 2 11 8" xfId="228" xr:uid="{00000000-0005-0000-0000-000038000000}"/>
    <cellStyle name="Navadno 2 2 11 9" xfId="203" xr:uid="{00000000-0005-0000-0000-000039000000}"/>
    <cellStyle name="Navadno 2 2 12" xfId="50" xr:uid="{00000000-0005-0000-0000-00003A000000}"/>
    <cellStyle name="Navadno 2 2 12 10" xfId="374" xr:uid="{00000000-0005-0000-0000-00003B000000}"/>
    <cellStyle name="Navadno 2 2 12 11" xfId="400" xr:uid="{00000000-0005-0000-0000-00003C000000}"/>
    <cellStyle name="Navadno 2 2 12 12" xfId="364" xr:uid="{00000000-0005-0000-0000-00003D000000}"/>
    <cellStyle name="Navadno 2 2 12 13" xfId="359" xr:uid="{00000000-0005-0000-0000-00003E000000}"/>
    <cellStyle name="Navadno 2 2 12 14" xfId="422" xr:uid="{00000000-0005-0000-0000-00003F000000}"/>
    <cellStyle name="Navadno 2 2 12 15" xfId="439" xr:uid="{00000000-0005-0000-0000-000040000000}"/>
    <cellStyle name="Navadno 2 2 12 2" xfId="54" xr:uid="{00000000-0005-0000-0000-000041000000}"/>
    <cellStyle name="Navadno 2 2 12 2 2" xfId="258" xr:uid="{00000000-0005-0000-0000-000042000000}"/>
    <cellStyle name="Navadno 2 2 12 2 2 2" xfId="262" xr:uid="{00000000-0005-0000-0000-000043000000}"/>
    <cellStyle name="Navadno 2 2 12 3" xfId="102" xr:uid="{00000000-0005-0000-0000-000044000000}"/>
    <cellStyle name="Navadno 2 2 12 4" xfId="96" xr:uid="{00000000-0005-0000-0000-000045000000}"/>
    <cellStyle name="Navadno 2 2 12 5" xfId="143" xr:uid="{00000000-0005-0000-0000-000046000000}"/>
    <cellStyle name="Navadno 2 2 12 6" xfId="140" xr:uid="{00000000-0005-0000-0000-000047000000}"/>
    <cellStyle name="Navadno 2 2 12 7" xfId="173" xr:uid="{00000000-0005-0000-0000-000048000000}"/>
    <cellStyle name="Navadno 2 2 12 8" xfId="223" xr:uid="{00000000-0005-0000-0000-000049000000}"/>
    <cellStyle name="Navadno 2 2 12 9" xfId="208" xr:uid="{00000000-0005-0000-0000-00004A000000}"/>
    <cellStyle name="Navadno 2 2 13" xfId="76" xr:uid="{00000000-0005-0000-0000-00004B000000}"/>
    <cellStyle name="Navadno 2 2 14" xfId="77" xr:uid="{00000000-0005-0000-0000-00004C000000}"/>
    <cellStyle name="Navadno 2 2 14 2" xfId="248" xr:uid="{00000000-0005-0000-0000-00004D000000}"/>
    <cellStyle name="Navadno 2 2 14 2 2" xfId="277" xr:uid="{00000000-0005-0000-0000-00004E000000}"/>
    <cellStyle name="Navadno 2 2 15" xfId="78" xr:uid="{00000000-0005-0000-0000-00004F000000}"/>
    <cellStyle name="Navadno 2 2 16" xfId="89" xr:uid="{00000000-0005-0000-0000-000050000000}"/>
    <cellStyle name="Navadno 2 2 16 2" xfId="279" xr:uid="{00000000-0005-0000-0000-000051000000}"/>
    <cellStyle name="Navadno 2 2 17" xfId="98" xr:uid="{00000000-0005-0000-0000-000052000000}"/>
    <cellStyle name="Navadno 2 2 18" xfId="128" xr:uid="{00000000-0005-0000-0000-000053000000}"/>
    <cellStyle name="Navadno 2 2 19" xfId="139" xr:uid="{00000000-0005-0000-0000-000054000000}"/>
    <cellStyle name="Navadno 2 2 2" xfId="20" xr:uid="{00000000-0005-0000-0000-000055000000}"/>
    <cellStyle name="Navadno 2 2 20" xfId="168" xr:uid="{00000000-0005-0000-0000-000056000000}"/>
    <cellStyle name="Navadno 2 2 21" xfId="200" xr:uid="{00000000-0005-0000-0000-000057000000}"/>
    <cellStyle name="Navadno 2 2 22" xfId="216" xr:uid="{00000000-0005-0000-0000-000058000000}"/>
    <cellStyle name="Navadno 2 2 23" xfId="348" xr:uid="{00000000-0005-0000-0000-000059000000}"/>
    <cellStyle name="Navadno 2 2 24" xfId="355" xr:uid="{00000000-0005-0000-0000-00005A000000}"/>
    <cellStyle name="Navadno 2 2 25" xfId="352" xr:uid="{00000000-0005-0000-0000-00005B000000}"/>
    <cellStyle name="Navadno 2 2 26" xfId="386" xr:uid="{00000000-0005-0000-0000-00005C000000}"/>
    <cellStyle name="Navadno 2 2 27" xfId="357" xr:uid="{00000000-0005-0000-0000-00005D000000}"/>
    <cellStyle name="Navadno 2 2 28" xfId="351" xr:uid="{00000000-0005-0000-0000-00005E000000}"/>
    <cellStyle name="Navadno 2 2 29" xfId="387" xr:uid="{00000000-0005-0000-0000-00005F000000}"/>
    <cellStyle name="Navadno 2 2 3" xfId="21" xr:uid="{00000000-0005-0000-0000-000060000000}"/>
    <cellStyle name="Navadno 2 2 30" xfId="484" xr:uid="{00000000-0005-0000-0000-000061000000}"/>
    <cellStyle name="Navadno 2 2 31" xfId="457" xr:uid="{00000000-0005-0000-0000-000062000000}"/>
    <cellStyle name="Navadno 2 2 4" xfId="22" xr:uid="{00000000-0005-0000-0000-000063000000}"/>
    <cellStyle name="Navadno 2 2 5" xfId="23" xr:uid="{00000000-0005-0000-0000-000064000000}"/>
    <cellStyle name="Navadno 2 2 6" xfId="24" xr:uid="{00000000-0005-0000-0000-000065000000}"/>
    <cellStyle name="Navadno 2 2 7" xfId="25" xr:uid="{00000000-0005-0000-0000-000066000000}"/>
    <cellStyle name="Navadno 2 2 8" xfId="26" xr:uid="{00000000-0005-0000-0000-000067000000}"/>
    <cellStyle name="Navadno 2 2 9" xfId="27" xr:uid="{00000000-0005-0000-0000-000068000000}"/>
    <cellStyle name="Navadno 2 3" xfId="189" xr:uid="{00000000-0005-0000-0000-000069000000}"/>
    <cellStyle name="Navadno 2 4" xfId="192" xr:uid="{00000000-0005-0000-0000-00006A000000}"/>
    <cellStyle name="Navadno 2 5" xfId="492" xr:uid="{00000000-0005-0000-0000-00006B000000}"/>
    <cellStyle name="Navadno 2 6" xfId="496" xr:uid="{00000000-0005-0000-0000-00006C000000}"/>
    <cellStyle name="Navadno 2 7" xfId="495" xr:uid="{00000000-0005-0000-0000-00006D000000}"/>
    <cellStyle name="Navadno 20" xfId="289" xr:uid="{00000000-0005-0000-0000-00006E000000}"/>
    <cellStyle name="Navadno 21" xfId="290" xr:uid="{00000000-0005-0000-0000-00006F000000}"/>
    <cellStyle name="Navadno 22" xfId="294" xr:uid="{00000000-0005-0000-0000-000070000000}"/>
    <cellStyle name="Navadno 23" xfId="501" xr:uid="{00000000-0005-0000-0000-000071000000}"/>
    <cellStyle name="Navadno 24" xfId="292" xr:uid="{00000000-0005-0000-0000-000072000000}"/>
    <cellStyle name="Navadno 25" xfId="297" xr:uid="{00000000-0005-0000-0000-000073000000}"/>
    <cellStyle name="Navadno 26" xfId="299" xr:uid="{00000000-0005-0000-0000-000074000000}"/>
    <cellStyle name="Navadno 27" xfId="302" xr:uid="{00000000-0005-0000-0000-000075000000}"/>
    <cellStyle name="Navadno 28" xfId="304" xr:uid="{00000000-0005-0000-0000-000076000000}"/>
    <cellStyle name="Navadno 29" xfId="306" xr:uid="{00000000-0005-0000-0000-000077000000}"/>
    <cellStyle name="Navadno 3" xfId="2" xr:uid="{00000000-0005-0000-0000-000078000000}"/>
    <cellStyle name="Navadno 30" xfId="308" xr:uid="{00000000-0005-0000-0000-000079000000}"/>
    <cellStyle name="Navadno 31" xfId="310" xr:uid="{00000000-0005-0000-0000-00007A000000}"/>
    <cellStyle name="Navadno 32" xfId="312" xr:uid="{00000000-0005-0000-0000-00007B000000}"/>
    <cellStyle name="Navadno 33" xfId="314" xr:uid="{00000000-0005-0000-0000-00007C000000}"/>
    <cellStyle name="Navadno 34" xfId="316" xr:uid="{00000000-0005-0000-0000-00007D000000}"/>
    <cellStyle name="Navadno 35" xfId="318" xr:uid="{00000000-0005-0000-0000-00007E000000}"/>
    <cellStyle name="Navadno 36" xfId="320" xr:uid="{00000000-0005-0000-0000-00007F000000}"/>
    <cellStyle name="Navadno 37" xfId="322" xr:uid="{00000000-0005-0000-0000-000080000000}"/>
    <cellStyle name="Navadno 38" xfId="324" xr:uid="{00000000-0005-0000-0000-000081000000}"/>
    <cellStyle name="Navadno 39" xfId="326" xr:uid="{00000000-0005-0000-0000-000082000000}"/>
    <cellStyle name="Navadno 4" xfId="4" xr:uid="{00000000-0005-0000-0000-000083000000}"/>
    <cellStyle name="Navadno 40" xfId="328" xr:uid="{00000000-0005-0000-0000-000084000000}"/>
    <cellStyle name="Navadno 41" xfId="329" xr:uid="{00000000-0005-0000-0000-000085000000}"/>
    <cellStyle name="Navadno 42" xfId="331" xr:uid="{00000000-0005-0000-0000-000086000000}"/>
    <cellStyle name="Navadno 43" xfId="334" xr:uid="{00000000-0005-0000-0000-000087000000}"/>
    <cellStyle name="Navadno 44" xfId="504" xr:uid="{00000000-0005-0000-0000-000088000000}"/>
    <cellStyle name="Navadno 5" xfId="9" xr:uid="{00000000-0005-0000-0000-000089000000}"/>
    <cellStyle name="Navadno 5 10" xfId="169" xr:uid="{00000000-0005-0000-0000-00008A000000}"/>
    <cellStyle name="Navadno 5 11" xfId="198" xr:uid="{00000000-0005-0000-0000-00008B000000}"/>
    <cellStyle name="Navadno 5 12" xfId="215" xr:uid="{00000000-0005-0000-0000-00008C000000}"/>
    <cellStyle name="Navadno 5 13" xfId="350" xr:uid="{00000000-0005-0000-0000-00008D000000}"/>
    <cellStyle name="Navadno 5 14" xfId="388" xr:uid="{00000000-0005-0000-0000-00008E000000}"/>
    <cellStyle name="Navadno 5 15" xfId="336" xr:uid="{00000000-0005-0000-0000-00008F000000}"/>
    <cellStyle name="Navadno 5 16" xfId="354" xr:uid="{00000000-0005-0000-0000-000090000000}"/>
    <cellStyle name="Navadno 5 17" xfId="367" xr:uid="{00000000-0005-0000-0000-000091000000}"/>
    <cellStyle name="Navadno 5 18" xfId="370" xr:uid="{00000000-0005-0000-0000-000092000000}"/>
    <cellStyle name="Navadno 5 19" xfId="378" xr:uid="{00000000-0005-0000-0000-000093000000}"/>
    <cellStyle name="Navadno 5 2" xfId="17" xr:uid="{00000000-0005-0000-0000-000094000000}"/>
    <cellStyle name="Navadno 5 2 10" xfId="220" xr:uid="{00000000-0005-0000-0000-000095000000}"/>
    <cellStyle name="Navadno 5 2 11" xfId="371" xr:uid="{00000000-0005-0000-0000-000096000000}"/>
    <cellStyle name="Navadno 5 2 12" xfId="338" xr:uid="{00000000-0005-0000-0000-000097000000}"/>
    <cellStyle name="Navadno 5 2 13" xfId="385" xr:uid="{00000000-0005-0000-0000-000098000000}"/>
    <cellStyle name="Navadno 5 2 14" xfId="356" xr:uid="{00000000-0005-0000-0000-000099000000}"/>
    <cellStyle name="Navadno 5 2 15" xfId="382" xr:uid="{00000000-0005-0000-0000-00009A000000}"/>
    <cellStyle name="Navadno 5 2 16" xfId="402" xr:uid="{00000000-0005-0000-0000-00009B000000}"/>
    <cellStyle name="Navadno 5 2 17" xfId="373" xr:uid="{00000000-0005-0000-0000-00009C000000}"/>
    <cellStyle name="Navadno 5 2 18" xfId="465" xr:uid="{00000000-0005-0000-0000-00009D000000}"/>
    <cellStyle name="Navadno 5 2 19" xfId="489" xr:uid="{00000000-0005-0000-0000-00009E000000}"/>
    <cellStyle name="Navadno 5 2 2" xfId="51" xr:uid="{00000000-0005-0000-0000-00009F000000}"/>
    <cellStyle name="Navadno 5 2 2 10" xfId="394" xr:uid="{00000000-0005-0000-0000-0000A0000000}"/>
    <cellStyle name="Navadno 5 2 2 11" xfId="375" xr:uid="{00000000-0005-0000-0000-0000A1000000}"/>
    <cellStyle name="Navadno 5 2 2 12" xfId="413" xr:uid="{00000000-0005-0000-0000-0000A2000000}"/>
    <cellStyle name="Navadno 5 2 2 13" xfId="431" xr:uid="{00000000-0005-0000-0000-0000A3000000}"/>
    <cellStyle name="Navadno 5 2 2 14" xfId="447" xr:uid="{00000000-0005-0000-0000-0000A4000000}"/>
    <cellStyle name="Navadno 5 2 2 15" xfId="463" xr:uid="{00000000-0005-0000-0000-0000A5000000}"/>
    <cellStyle name="Navadno 5 2 2 2" xfId="60" xr:uid="{00000000-0005-0000-0000-0000A6000000}"/>
    <cellStyle name="Navadno 5 2 2 2 10" xfId="368" xr:uid="{00000000-0005-0000-0000-0000A7000000}"/>
    <cellStyle name="Navadno 5 2 2 2 11" xfId="419" xr:uid="{00000000-0005-0000-0000-0000A8000000}"/>
    <cellStyle name="Navadno 5 2 2 2 12" xfId="437" xr:uid="{00000000-0005-0000-0000-0000A9000000}"/>
    <cellStyle name="Navadno 5 2 2 2 13" xfId="453" xr:uid="{00000000-0005-0000-0000-0000AA000000}"/>
    <cellStyle name="Navadno 5 2 2 2 14" xfId="470" xr:uid="{00000000-0005-0000-0000-0000AB000000}"/>
    <cellStyle name="Navadno 5 2 2 2 15" xfId="482" xr:uid="{00000000-0005-0000-0000-0000AC000000}"/>
    <cellStyle name="Navadno 5 2 2 2 2" xfId="69" xr:uid="{00000000-0005-0000-0000-0000AD000000}"/>
    <cellStyle name="Navadno 5 2 2 2 2 2" xfId="268" xr:uid="{00000000-0005-0000-0000-0000AE000000}"/>
    <cellStyle name="Navadno 5 2 2 2 2 2 2" xfId="275" xr:uid="{00000000-0005-0000-0000-0000AF000000}"/>
    <cellStyle name="Navadno 5 2 2 2 3" xfId="115" xr:uid="{00000000-0005-0000-0000-0000B0000000}"/>
    <cellStyle name="Navadno 5 2 2 2 4" xfId="126" xr:uid="{00000000-0005-0000-0000-0000B1000000}"/>
    <cellStyle name="Navadno 5 2 2 2 5" xfId="156" xr:uid="{00000000-0005-0000-0000-0000B2000000}"/>
    <cellStyle name="Navadno 5 2 2 2 6" xfId="166" xr:uid="{00000000-0005-0000-0000-0000B3000000}"/>
    <cellStyle name="Navadno 5 2 2 2 7" xfId="186" xr:uid="{00000000-0005-0000-0000-0000B4000000}"/>
    <cellStyle name="Navadno 5 2 2 2 8" xfId="242" xr:uid="{00000000-0005-0000-0000-0000B5000000}"/>
    <cellStyle name="Navadno 5 2 2 2 9" xfId="282" xr:uid="{00000000-0005-0000-0000-0000B6000000}"/>
    <cellStyle name="Navadno 5 2 2 3" xfId="108" xr:uid="{00000000-0005-0000-0000-0000B7000000}"/>
    <cellStyle name="Navadno 5 2 2 3 2" xfId="259" xr:uid="{00000000-0005-0000-0000-0000B8000000}"/>
    <cellStyle name="Navadno 5 2 2 4" xfId="87" xr:uid="{00000000-0005-0000-0000-0000B9000000}"/>
    <cellStyle name="Navadno 5 2 2 5" xfId="149" xr:uid="{00000000-0005-0000-0000-0000BA000000}"/>
    <cellStyle name="Navadno 5 2 2 6" xfId="131" xr:uid="{00000000-0005-0000-0000-0000BB000000}"/>
    <cellStyle name="Navadno 5 2 2 7" xfId="179" xr:uid="{00000000-0005-0000-0000-0000BC000000}"/>
    <cellStyle name="Navadno 5 2 2 8" xfId="229" xr:uid="{00000000-0005-0000-0000-0000BD000000}"/>
    <cellStyle name="Navadno 5 2 2 9" xfId="202" xr:uid="{00000000-0005-0000-0000-0000BE000000}"/>
    <cellStyle name="Navadno 5 2 3" xfId="53" xr:uid="{00000000-0005-0000-0000-0000BF000000}"/>
    <cellStyle name="Navadno 5 2 3 10" xfId="398" xr:uid="{00000000-0005-0000-0000-0000C0000000}"/>
    <cellStyle name="Navadno 5 2 3 11" xfId="342" xr:uid="{00000000-0005-0000-0000-0000C1000000}"/>
    <cellStyle name="Navadno 5 2 3 12" xfId="383" xr:uid="{00000000-0005-0000-0000-0000C2000000}"/>
    <cellStyle name="Navadno 5 2 3 13" xfId="363" xr:uid="{00000000-0005-0000-0000-0000C3000000}"/>
    <cellStyle name="Navadno 5 2 3 14" xfId="392" xr:uid="{00000000-0005-0000-0000-0000C4000000}"/>
    <cellStyle name="Navadno 5 2 3 15" xfId="406" xr:uid="{00000000-0005-0000-0000-0000C5000000}"/>
    <cellStyle name="Navadno 5 2 3 2" xfId="56" xr:uid="{00000000-0005-0000-0000-0000C6000000}"/>
    <cellStyle name="Navadno 5 2 3 2 2" xfId="261" xr:uid="{00000000-0005-0000-0000-0000C7000000}"/>
    <cellStyle name="Navadno 5 2 3 2 2 2" xfId="264" xr:uid="{00000000-0005-0000-0000-0000C8000000}"/>
    <cellStyle name="Navadno 5 2 3 3" xfId="104" xr:uid="{00000000-0005-0000-0000-0000C9000000}"/>
    <cellStyle name="Navadno 5 2 3 4" xfId="93" xr:uid="{00000000-0005-0000-0000-0000CA000000}"/>
    <cellStyle name="Navadno 5 2 3 5" xfId="145" xr:uid="{00000000-0005-0000-0000-0000CB000000}"/>
    <cellStyle name="Navadno 5 2 3 6" xfId="137" xr:uid="{00000000-0005-0000-0000-0000CC000000}"/>
    <cellStyle name="Navadno 5 2 3 7" xfId="175" xr:uid="{00000000-0005-0000-0000-0000CD000000}"/>
    <cellStyle name="Navadno 5 2 3 8" xfId="225" xr:uid="{00000000-0005-0000-0000-0000CE000000}"/>
    <cellStyle name="Navadno 5 2 3 9" xfId="206" xr:uid="{00000000-0005-0000-0000-0000CF000000}"/>
    <cellStyle name="Navadno 5 2 4" xfId="99" xr:uid="{00000000-0005-0000-0000-0000D0000000}"/>
    <cellStyle name="Navadno 5 2 4 2" xfId="249" xr:uid="{00000000-0005-0000-0000-0000D1000000}"/>
    <cellStyle name="Navadno 5 2 5" xfId="118" xr:uid="{00000000-0005-0000-0000-0000D2000000}"/>
    <cellStyle name="Navadno 5 2 6" xfId="141" xr:uid="{00000000-0005-0000-0000-0000D3000000}"/>
    <cellStyle name="Navadno 5 2 7" xfId="159" xr:uid="{00000000-0005-0000-0000-0000D4000000}"/>
    <cellStyle name="Navadno 5 2 8" xfId="171" xr:uid="{00000000-0005-0000-0000-0000D5000000}"/>
    <cellStyle name="Navadno 5 2 9" xfId="209" xr:uid="{00000000-0005-0000-0000-0000D6000000}"/>
    <cellStyle name="Navadno 5 20" xfId="425" xr:uid="{00000000-0005-0000-0000-0000D7000000}"/>
    <cellStyle name="Navadno 5 21" xfId="487" xr:uid="{00000000-0005-0000-0000-0000D8000000}"/>
    <cellStyle name="Navadno 5 3" xfId="46" xr:uid="{00000000-0005-0000-0000-0000D9000000}"/>
    <cellStyle name="Navadno 5 3 10" xfId="397" xr:uid="{00000000-0005-0000-0000-0000DA000000}"/>
    <cellStyle name="Navadno 5 3 11" xfId="361" xr:uid="{00000000-0005-0000-0000-0000DB000000}"/>
    <cellStyle name="Navadno 5 3 12" xfId="410" xr:uid="{00000000-0005-0000-0000-0000DC000000}"/>
    <cellStyle name="Navadno 5 3 13" xfId="428" xr:uid="{00000000-0005-0000-0000-0000DD000000}"/>
    <cellStyle name="Navadno 5 3 14" xfId="444" xr:uid="{00000000-0005-0000-0000-0000DE000000}"/>
    <cellStyle name="Navadno 5 3 15" xfId="460" xr:uid="{00000000-0005-0000-0000-0000DF000000}"/>
    <cellStyle name="Navadno 5 3 2" xfId="57" xr:uid="{00000000-0005-0000-0000-0000E0000000}"/>
    <cellStyle name="Navadno 5 3 2 10" xfId="353" xr:uid="{00000000-0005-0000-0000-0000E1000000}"/>
    <cellStyle name="Navadno 5 3 2 11" xfId="417" xr:uid="{00000000-0005-0000-0000-0000E2000000}"/>
    <cellStyle name="Navadno 5 3 2 12" xfId="435" xr:uid="{00000000-0005-0000-0000-0000E3000000}"/>
    <cellStyle name="Navadno 5 3 2 13" xfId="451" xr:uid="{00000000-0005-0000-0000-0000E4000000}"/>
    <cellStyle name="Navadno 5 3 2 14" xfId="468" xr:uid="{00000000-0005-0000-0000-0000E5000000}"/>
    <cellStyle name="Navadno 5 3 2 15" xfId="480" xr:uid="{00000000-0005-0000-0000-0000E6000000}"/>
    <cellStyle name="Navadno 5 3 2 2" xfId="67" xr:uid="{00000000-0005-0000-0000-0000E7000000}"/>
    <cellStyle name="Navadno 5 3 2 2 2" xfId="265" xr:uid="{00000000-0005-0000-0000-0000E8000000}"/>
    <cellStyle name="Navadno 5 3 2 2 2 2" xfId="273" xr:uid="{00000000-0005-0000-0000-0000E9000000}"/>
    <cellStyle name="Navadno 5 3 2 3" xfId="113" xr:uid="{00000000-0005-0000-0000-0000EA000000}"/>
    <cellStyle name="Navadno 5 3 2 4" xfId="124" xr:uid="{00000000-0005-0000-0000-0000EB000000}"/>
    <cellStyle name="Navadno 5 3 2 5" xfId="154" xr:uid="{00000000-0005-0000-0000-0000EC000000}"/>
    <cellStyle name="Navadno 5 3 2 6" xfId="164" xr:uid="{00000000-0005-0000-0000-0000ED000000}"/>
    <cellStyle name="Navadno 5 3 2 7" xfId="184" xr:uid="{00000000-0005-0000-0000-0000EE000000}"/>
    <cellStyle name="Navadno 5 3 2 8" xfId="240" xr:uid="{00000000-0005-0000-0000-0000EF000000}"/>
    <cellStyle name="Navadno 5 3 2 9" xfId="236" xr:uid="{00000000-0005-0000-0000-0000F0000000}"/>
    <cellStyle name="Navadno 5 3 3" xfId="105" xr:uid="{00000000-0005-0000-0000-0000F1000000}"/>
    <cellStyle name="Navadno 5 3 3 2" xfId="254" xr:uid="{00000000-0005-0000-0000-0000F2000000}"/>
    <cellStyle name="Navadno 5 3 4" xfId="92" xr:uid="{00000000-0005-0000-0000-0000F3000000}"/>
    <cellStyle name="Navadno 5 3 5" xfId="146" xr:uid="{00000000-0005-0000-0000-0000F4000000}"/>
    <cellStyle name="Navadno 5 3 6" xfId="135" xr:uid="{00000000-0005-0000-0000-0000F5000000}"/>
    <cellStyle name="Navadno 5 3 7" xfId="176" xr:uid="{00000000-0005-0000-0000-0000F6000000}"/>
    <cellStyle name="Navadno 5 3 8" xfId="226" xr:uid="{00000000-0005-0000-0000-0000F7000000}"/>
    <cellStyle name="Navadno 5 3 9" xfId="205" xr:uid="{00000000-0005-0000-0000-0000F8000000}"/>
    <cellStyle name="Navadno 5 4" xfId="49" xr:uid="{00000000-0005-0000-0000-0000F9000000}"/>
    <cellStyle name="Navadno 5 4 10" xfId="337" xr:uid="{00000000-0005-0000-0000-0000FA000000}"/>
    <cellStyle name="Navadno 5 4 11" xfId="409" xr:uid="{00000000-0005-0000-0000-0000FB000000}"/>
    <cellStyle name="Navadno 5 4 12" xfId="427" xr:uid="{00000000-0005-0000-0000-0000FC000000}"/>
    <cellStyle name="Navadno 5 4 13" xfId="443" xr:uid="{00000000-0005-0000-0000-0000FD000000}"/>
    <cellStyle name="Navadno 5 4 14" xfId="459" xr:uid="{00000000-0005-0000-0000-0000FE000000}"/>
    <cellStyle name="Navadno 5 4 15" xfId="476" xr:uid="{00000000-0005-0000-0000-0000FF000000}"/>
    <cellStyle name="Navadno 5 4 2" xfId="65" xr:uid="{00000000-0005-0000-0000-000000010000}"/>
    <cellStyle name="Navadno 5 4 2 2" xfId="257" xr:uid="{00000000-0005-0000-0000-000001010000}"/>
    <cellStyle name="Navadno 5 4 2 2 2" xfId="271" xr:uid="{00000000-0005-0000-0000-000002010000}"/>
    <cellStyle name="Navadno 5 4 3" xfId="111" xr:uid="{00000000-0005-0000-0000-000003010000}"/>
    <cellStyle name="Navadno 5 4 4" xfId="86" xr:uid="{00000000-0005-0000-0000-000004010000}"/>
    <cellStyle name="Navadno 5 4 5" xfId="152" xr:uid="{00000000-0005-0000-0000-000005010000}"/>
    <cellStyle name="Navadno 5 4 6" xfId="160" xr:uid="{00000000-0005-0000-0000-000006010000}"/>
    <cellStyle name="Navadno 5 4 7" xfId="182" xr:uid="{00000000-0005-0000-0000-000007010000}"/>
    <cellStyle name="Navadno 5 4 8" xfId="233" xr:uid="{00000000-0005-0000-0000-000008010000}"/>
    <cellStyle name="Navadno 5 4 9" xfId="222" xr:uid="{00000000-0005-0000-0000-000009010000}"/>
    <cellStyle name="Navadno 5 5" xfId="79" xr:uid="{00000000-0005-0000-0000-00000A010000}"/>
    <cellStyle name="Navadno 5 6" xfId="90" xr:uid="{00000000-0005-0000-0000-00000B010000}"/>
    <cellStyle name="Navadno 5 6 2" xfId="246" xr:uid="{00000000-0005-0000-0000-00000C010000}"/>
    <cellStyle name="Navadno 5 7" xfId="97" xr:uid="{00000000-0005-0000-0000-00000D010000}"/>
    <cellStyle name="Navadno 5 8" xfId="129" xr:uid="{00000000-0005-0000-0000-00000E010000}"/>
    <cellStyle name="Navadno 5 9" xfId="136" xr:uid="{00000000-0005-0000-0000-00000F010000}"/>
    <cellStyle name="Navadno 6" xfId="10" xr:uid="{00000000-0005-0000-0000-000010010000}"/>
    <cellStyle name="Navadno 6 10" xfId="170" xr:uid="{00000000-0005-0000-0000-000011010000}"/>
    <cellStyle name="Navadno 6 11" xfId="199" xr:uid="{00000000-0005-0000-0000-000012010000}"/>
    <cellStyle name="Navadno 6 12" xfId="214" xr:uid="{00000000-0005-0000-0000-000013010000}"/>
    <cellStyle name="Navadno 6 13" xfId="349" xr:uid="{00000000-0005-0000-0000-000014010000}"/>
    <cellStyle name="Navadno 6 14" xfId="389" xr:uid="{00000000-0005-0000-0000-000015010000}"/>
    <cellStyle name="Navadno 6 15" xfId="341" xr:uid="{00000000-0005-0000-0000-000016010000}"/>
    <cellStyle name="Navadno 6 16" xfId="384" xr:uid="{00000000-0005-0000-0000-000017010000}"/>
    <cellStyle name="Navadno 6 17" xfId="362" xr:uid="{00000000-0005-0000-0000-000018010000}"/>
    <cellStyle name="Navadno 6 18" xfId="391" xr:uid="{00000000-0005-0000-0000-000019010000}"/>
    <cellStyle name="Navadno 6 19" xfId="407" xr:uid="{00000000-0005-0000-0000-00001A010000}"/>
    <cellStyle name="Navadno 6 2" xfId="18" xr:uid="{00000000-0005-0000-0000-00001B010000}"/>
    <cellStyle name="Navadno 6 2 10" xfId="219" xr:uid="{00000000-0005-0000-0000-00001C010000}"/>
    <cellStyle name="Navadno 6 2 11" xfId="372" xr:uid="{00000000-0005-0000-0000-00001D010000}"/>
    <cellStyle name="Navadno 6 2 12" xfId="380" xr:uid="{00000000-0005-0000-0000-00001E010000}"/>
    <cellStyle name="Navadno 6 2 13" xfId="412" xr:uid="{00000000-0005-0000-0000-00001F010000}"/>
    <cellStyle name="Navadno 6 2 14" xfId="430" xr:uid="{00000000-0005-0000-0000-000020010000}"/>
    <cellStyle name="Navadno 6 2 15" xfId="446" xr:uid="{00000000-0005-0000-0000-000021010000}"/>
    <cellStyle name="Navadno 6 2 16" xfId="462" xr:uid="{00000000-0005-0000-0000-000022010000}"/>
    <cellStyle name="Navadno 6 2 17" xfId="478" xr:uid="{00000000-0005-0000-0000-000023010000}"/>
    <cellStyle name="Navadno 6 2 18" xfId="485" xr:uid="{00000000-0005-0000-0000-000024010000}"/>
    <cellStyle name="Navadno 6 2 19" xfId="490" xr:uid="{00000000-0005-0000-0000-000025010000}"/>
    <cellStyle name="Navadno 6 2 2" xfId="52" xr:uid="{00000000-0005-0000-0000-000026010000}"/>
    <cellStyle name="Navadno 6 2 2 10" xfId="393" xr:uid="{00000000-0005-0000-0000-000027010000}"/>
    <cellStyle name="Navadno 6 2 2 11" xfId="405" xr:uid="{00000000-0005-0000-0000-000028010000}"/>
    <cellStyle name="Navadno 6 2 2 12" xfId="424" xr:uid="{00000000-0005-0000-0000-000029010000}"/>
    <cellStyle name="Navadno 6 2 2 13" xfId="441" xr:uid="{00000000-0005-0000-0000-00002A010000}"/>
    <cellStyle name="Navadno 6 2 2 14" xfId="456" xr:uid="{00000000-0005-0000-0000-00002B010000}"/>
    <cellStyle name="Navadno 6 2 2 15" xfId="474" xr:uid="{00000000-0005-0000-0000-00002C010000}"/>
    <cellStyle name="Navadno 6 2 2 2" xfId="61" xr:uid="{00000000-0005-0000-0000-00002D010000}"/>
    <cellStyle name="Navadno 6 2 2 2 10" xfId="366" xr:uid="{00000000-0005-0000-0000-00002E010000}"/>
    <cellStyle name="Navadno 6 2 2 2 11" xfId="420" xr:uid="{00000000-0005-0000-0000-00002F010000}"/>
    <cellStyle name="Navadno 6 2 2 2 12" xfId="438" xr:uid="{00000000-0005-0000-0000-000030010000}"/>
    <cellStyle name="Navadno 6 2 2 2 13" xfId="454" xr:uid="{00000000-0005-0000-0000-000031010000}"/>
    <cellStyle name="Navadno 6 2 2 2 14" xfId="471" xr:uid="{00000000-0005-0000-0000-000032010000}"/>
    <cellStyle name="Navadno 6 2 2 2 15" xfId="483" xr:uid="{00000000-0005-0000-0000-000033010000}"/>
    <cellStyle name="Navadno 6 2 2 2 2" xfId="70" xr:uid="{00000000-0005-0000-0000-000034010000}"/>
    <cellStyle name="Navadno 6 2 2 2 2 2" xfId="269" xr:uid="{00000000-0005-0000-0000-000035010000}"/>
    <cellStyle name="Navadno 6 2 2 2 2 2 2" xfId="276" xr:uid="{00000000-0005-0000-0000-000036010000}"/>
    <cellStyle name="Navadno 6 2 2 2 3" xfId="116" xr:uid="{00000000-0005-0000-0000-000037010000}"/>
    <cellStyle name="Navadno 6 2 2 2 4" xfId="127" xr:uid="{00000000-0005-0000-0000-000038010000}"/>
    <cellStyle name="Navadno 6 2 2 2 5" xfId="157" xr:uid="{00000000-0005-0000-0000-000039010000}"/>
    <cellStyle name="Navadno 6 2 2 2 6" xfId="167" xr:uid="{00000000-0005-0000-0000-00003A010000}"/>
    <cellStyle name="Navadno 6 2 2 2 7" xfId="187" xr:uid="{00000000-0005-0000-0000-00003B010000}"/>
    <cellStyle name="Navadno 6 2 2 2 8" xfId="243" xr:uid="{00000000-0005-0000-0000-00003C010000}"/>
    <cellStyle name="Navadno 6 2 2 2 9" xfId="283" xr:uid="{00000000-0005-0000-0000-00003D010000}"/>
    <cellStyle name="Navadno 6 2 2 3" xfId="109" xr:uid="{00000000-0005-0000-0000-00003E010000}"/>
    <cellStyle name="Navadno 6 2 2 3 2" xfId="260" xr:uid="{00000000-0005-0000-0000-00003F010000}"/>
    <cellStyle name="Navadno 6 2 2 4" xfId="120" xr:uid="{00000000-0005-0000-0000-000040010000}"/>
    <cellStyle name="Navadno 6 2 2 5" xfId="150" xr:uid="{00000000-0005-0000-0000-000041010000}"/>
    <cellStyle name="Navadno 6 2 2 6" xfId="158" xr:uid="{00000000-0005-0000-0000-000042010000}"/>
    <cellStyle name="Navadno 6 2 2 7" xfId="180" xr:uid="{00000000-0005-0000-0000-000043010000}"/>
    <cellStyle name="Navadno 6 2 2 8" xfId="230" xr:uid="{00000000-0005-0000-0000-000044010000}"/>
    <cellStyle name="Navadno 6 2 2 9" xfId="278" xr:uid="{00000000-0005-0000-0000-000045010000}"/>
    <cellStyle name="Navadno 6 2 3" xfId="44" xr:uid="{00000000-0005-0000-0000-000046010000}"/>
    <cellStyle name="Navadno 6 2 3 10" xfId="399" xr:uid="{00000000-0005-0000-0000-000047010000}"/>
    <cellStyle name="Navadno 6 2 3 11" xfId="401" xr:uid="{00000000-0005-0000-0000-000048010000}"/>
    <cellStyle name="Navadno 6 2 3 12" xfId="347" xr:uid="{00000000-0005-0000-0000-000049010000}"/>
    <cellStyle name="Navadno 6 2 3 13" xfId="339" xr:uid="{00000000-0005-0000-0000-00004A010000}"/>
    <cellStyle name="Navadno 6 2 3 14" xfId="379" xr:uid="{00000000-0005-0000-0000-00004B010000}"/>
    <cellStyle name="Navadno 6 2 3 15" xfId="421" xr:uid="{00000000-0005-0000-0000-00004C010000}"/>
    <cellStyle name="Navadno 6 2 3 2" xfId="55" xr:uid="{00000000-0005-0000-0000-00004D010000}"/>
    <cellStyle name="Navadno 6 2 3 2 2" xfId="252" xr:uid="{00000000-0005-0000-0000-00004E010000}"/>
    <cellStyle name="Navadno 6 2 3 2 2 2" xfId="263" xr:uid="{00000000-0005-0000-0000-00004F010000}"/>
    <cellStyle name="Navadno 6 2 3 3" xfId="103" xr:uid="{00000000-0005-0000-0000-000050010000}"/>
    <cellStyle name="Navadno 6 2 3 4" xfId="94" xr:uid="{00000000-0005-0000-0000-000051010000}"/>
    <cellStyle name="Navadno 6 2 3 5" xfId="144" xr:uid="{00000000-0005-0000-0000-000052010000}"/>
    <cellStyle name="Navadno 6 2 3 6" xfId="138" xr:uid="{00000000-0005-0000-0000-000053010000}"/>
    <cellStyle name="Navadno 6 2 3 7" xfId="174" xr:uid="{00000000-0005-0000-0000-000054010000}"/>
    <cellStyle name="Navadno 6 2 3 8" xfId="224" xr:uid="{00000000-0005-0000-0000-000055010000}"/>
    <cellStyle name="Navadno 6 2 3 9" xfId="207" xr:uid="{00000000-0005-0000-0000-000056010000}"/>
    <cellStyle name="Navadno 6 2 4" xfId="100" xr:uid="{00000000-0005-0000-0000-000057010000}"/>
    <cellStyle name="Navadno 6 2 4 2" xfId="250" xr:uid="{00000000-0005-0000-0000-000058010000}"/>
    <cellStyle name="Navadno 6 2 5" xfId="117" xr:uid="{00000000-0005-0000-0000-000059010000}"/>
    <cellStyle name="Navadno 6 2 6" xfId="142" xr:uid="{00000000-0005-0000-0000-00005A010000}"/>
    <cellStyle name="Navadno 6 2 7" xfId="162" xr:uid="{00000000-0005-0000-0000-00005B010000}"/>
    <cellStyle name="Navadno 6 2 8" xfId="172" xr:uid="{00000000-0005-0000-0000-00005C010000}"/>
    <cellStyle name="Navadno 6 2 9" xfId="210" xr:uid="{00000000-0005-0000-0000-00005D010000}"/>
    <cellStyle name="Navadno 6 20" xfId="344" xr:uid="{00000000-0005-0000-0000-00005E010000}"/>
    <cellStyle name="Navadno 6 21" xfId="488" xr:uid="{00000000-0005-0000-0000-00005F010000}"/>
    <cellStyle name="Navadno 6 3" xfId="47" xr:uid="{00000000-0005-0000-0000-000060010000}"/>
    <cellStyle name="Navadno 6 3 10" xfId="396" xr:uid="{00000000-0005-0000-0000-000061010000}"/>
    <cellStyle name="Navadno 6 3 11" xfId="377" xr:uid="{00000000-0005-0000-0000-000062010000}"/>
    <cellStyle name="Navadno 6 3 12" xfId="415" xr:uid="{00000000-0005-0000-0000-000063010000}"/>
    <cellStyle name="Navadno 6 3 13" xfId="433" xr:uid="{00000000-0005-0000-0000-000064010000}"/>
    <cellStyle name="Navadno 6 3 14" xfId="449" xr:uid="{00000000-0005-0000-0000-000065010000}"/>
    <cellStyle name="Navadno 6 3 15" xfId="466" xr:uid="{00000000-0005-0000-0000-000066010000}"/>
    <cellStyle name="Navadno 6 3 2" xfId="58" xr:uid="{00000000-0005-0000-0000-000067010000}"/>
    <cellStyle name="Navadno 6 3 2 10" xfId="369" xr:uid="{00000000-0005-0000-0000-000068010000}"/>
    <cellStyle name="Navadno 6 3 2 11" xfId="418" xr:uid="{00000000-0005-0000-0000-000069010000}"/>
    <cellStyle name="Navadno 6 3 2 12" xfId="436" xr:uid="{00000000-0005-0000-0000-00006A010000}"/>
    <cellStyle name="Navadno 6 3 2 13" xfId="452" xr:uid="{00000000-0005-0000-0000-00006B010000}"/>
    <cellStyle name="Navadno 6 3 2 14" xfId="469" xr:uid="{00000000-0005-0000-0000-00006C010000}"/>
    <cellStyle name="Navadno 6 3 2 15" xfId="481" xr:uid="{00000000-0005-0000-0000-00006D010000}"/>
    <cellStyle name="Navadno 6 3 2 2" xfId="68" xr:uid="{00000000-0005-0000-0000-00006E010000}"/>
    <cellStyle name="Navadno 6 3 2 2 2" xfId="266" xr:uid="{00000000-0005-0000-0000-00006F010000}"/>
    <cellStyle name="Navadno 6 3 2 2 2 2" xfId="274" xr:uid="{00000000-0005-0000-0000-000070010000}"/>
    <cellStyle name="Navadno 6 3 2 3" xfId="114" xr:uid="{00000000-0005-0000-0000-000071010000}"/>
    <cellStyle name="Navadno 6 3 2 4" xfId="125" xr:uid="{00000000-0005-0000-0000-000072010000}"/>
    <cellStyle name="Navadno 6 3 2 5" xfId="155" xr:uid="{00000000-0005-0000-0000-000073010000}"/>
    <cellStyle name="Navadno 6 3 2 6" xfId="165" xr:uid="{00000000-0005-0000-0000-000074010000}"/>
    <cellStyle name="Navadno 6 3 2 7" xfId="185" xr:uid="{00000000-0005-0000-0000-000075010000}"/>
    <cellStyle name="Navadno 6 3 2 8" xfId="241" xr:uid="{00000000-0005-0000-0000-000076010000}"/>
    <cellStyle name="Navadno 6 3 2 9" xfId="281" xr:uid="{00000000-0005-0000-0000-000077010000}"/>
    <cellStyle name="Navadno 6 3 3" xfId="106" xr:uid="{00000000-0005-0000-0000-000078010000}"/>
    <cellStyle name="Navadno 6 3 3 2" xfId="255" xr:uid="{00000000-0005-0000-0000-000079010000}"/>
    <cellStyle name="Navadno 6 3 4" xfId="119" xr:uid="{00000000-0005-0000-0000-00007A010000}"/>
    <cellStyle name="Navadno 6 3 5" xfId="147" xr:uid="{00000000-0005-0000-0000-00007B010000}"/>
    <cellStyle name="Navadno 6 3 6" xfId="133" xr:uid="{00000000-0005-0000-0000-00007C010000}"/>
    <cellStyle name="Navadno 6 3 7" xfId="177" xr:uid="{00000000-0005-0000-0000-00007D010000}"/>
    <cellStyle name="Navadno 6 3 8" xfId="227" xr:uid="{00000000-0005-0000-0000-00007E010000}"/>
    <cellStyle name="Navadno 6 3 9" xfId="204" xr:uid="{00000000-0005-0000-0000-00007F010000}"/>
    <cellStyle name="Navadno 6 4" xfId="48" xr:uid="{00000000-0005-0000-0000-000080010000}"/>
    <cellStyle name="Navadno 6 4 10" xfId="390" xr:uid="{00000000-0005-0000-0000-000081010000}"/>
    <cellStyle name="Navadno 6 4 11" xfId="408" xr:uid="{00000000-0005-0000-0000-000082010000}"/>
    <cellStyle name="Navadno 6 4 12" xfId="426" xr:uid="{00000000-0005-0000-0000-000083010000}"/>
    <cellStyle name="Navadno 6 4 13" xfId="442" xr:uid="{00000000-0005-0000-0000-000084010000}"/>
    <cellStyle name="Navadno 6 4 14" xfId="458" xr:uid="{00000000-0005-0000-0000-000085010000}"/>
    <cellStyle name="Navadno 6 4 15" xfId="475" xr:uid="{00000000-0005-0000-0000-000086010000}"/>
    <cellStyle name="Navadno 6 4 2" xfId="64" xr:uid="{00000000-0005-0000-0000-000087010000}"/>
    <cellStyle name="Navadno 6 4 2 2" xfId="256" xr:uid="{00000000-0005-0000-0000-000088010000}"/>
    <cellStyle name="Navadno 6 4 2 2 2" xfId="270" xr:uid="{00000000-0005-0000-0000-000089010000}"/>
    <cellStyle name="Navadno 6 4 3" xfId="110" xr:uid="{00000000-0005-0000-0000-00008A010000}"/>
    <cellStyle name="Navadno 6 4 4" xfId="121" xr:uid="{00000000-0005-0000-0000-00008B010000}"/>
    <cellStyle name="Navadno 6 4 5" xfId="151" xr:uid="{00000000-0005-0000-0000-00008C010000}"/>
    <cellStyle name="Navadno 6 4 6" xfId="161" xr:uid="{00000000-0005-0000-0000-00008D010000}"/>
    <cellStyle name="Navadno 6 4 7" xfId="181" xr:uid="{00000000-0005-0000-0000-00008E010000}"/>
    <cellStyle name="Navadno 6 4 8" xfId="232" xr:uid="{00000000-0005-0000-0000-00008F010000}"/>
    <cellStyle name="Navadno 6 4 9" xfId="196" xr:uid="{00000000-0005-0000-0000-000090010000}"/>
    <cellStyle name="Navadno 6 5" xfId="80" xr:uid="{00000000-0005-0000-0000-000091010000}"/>
    <cellStyle name="Navadno 6 6" xfId="91" xr:uid="{00000000-0005-0000-0000-000092010000}"/>
    <cellStyle name="Navadno 6 6 2" xfId="247" xr:uid="{00000000-0005-0000-0000-000093010000}"/>
    <cellStyle name="Navadno 6 7" xfId="95" xr:uid="{00000000-0005-0000-0000-000094010000}"/>
    <cellStyle name="Navadno 6 8" xfId="130" xr:uid="{00000000-0005-0000-0000-000095010000}"/>
    <cellStyle name="Navadno 6 9" xfId="134" xr:uid="{00000000-0005-0000-0000-000096010000}"/>
    <cellStyle name="Navadno 7" xfId="38" xr:uid="{00000000-0005-0000-0000-000097010000}"/>
    <cellStyle name="Navadno 7 10" xfId="365" xr:uid="{00000000-0005-0000-0000-000098010000}"/>
    <cellStyle name="Navadno 7 11" xfId="472" xr:uid="{00000000-0005-0000-0000-000099010000}"/>
    <cellStyle name="Navadno 7 12" xfId="491" xr:uid="{00000000-0005-0000-0000-00009A010000}"/>
    <cellStyle name="Navadno 7 2" xfId="81" xr:uid="{00000000-0005-0000-0000-00009B010000}"/>
    <cellStyle name="Navadno 7 2 2" xfId="234" xr:uid="{00000000-0005-0000-0000-00009C010000}"/>
    <cellStyle name="Navadno 7 2 2 2" xfId="245" xr:uid="{00000000-0005-0000-0000-00009D010000}"/>
    <cellStyle name="Navadno 7 2 2 3" xfId="376" xr:uid="{00000000-0005-0000-0000-00009E010000}"/>
    <cellStyle name="Navadno 7 2 2 4" xfId="423" xr:uid="{00000000-0005-0000-0000-00009F010000}"/>
    <cellStyle name="Navadno 7 2 2 5" xfId="440" xr:uid="{00000000-0005-0000-0000-0000A0010000}"/>
    <cellStyle name="Navadno 7 2 2 6" xfId="455" xr:uid="{00000000-0005-0000-0000-0000A1010000}"/>
    <cellStyle name="Navadno 7 2 2 7" xfId="473" xr:uid="{00000000-0005-0000-0000-0000A2010000}"/>
    <cellStyle name="Navadno 7 2 2 8" xfId="486" xr:uid="{00000000-0005-0000-0000-0000A3010000}"/>
    <cellStyle name="Navadno 7 2 3" xfId="280" xr:uid="{00000000-0005-0000-0000-0000A4010000}"/>
    <cellStyle name="Navadno 7 2 4" xfId="358" xr:uid="{00000000-0005-0000-0000-0000A5010000}"/>
    <cellStyle name="Navadno 7 2 5" xfId="411" xr:uid="{00000000-0005-0000-0000-0000A6010000}"/>
    <cellStyle name="Navadno 7 2 6" xfId="429" xr:uid="{00000000-0005-0000-0000-0000A7010000}"/>
    <cellStyle name="Navadno 7 2 7" xfId="445" xr:uid="{00000000-0005-0000-0000-0000A8010000}"/>
    <cellStyle name="Navadno 7 2 8" xfId="461" xr:uid="{00000000-0005-0000-0000-0000A9010000}"/>
    <cellStyle name="Navadno 7 2 9" xfId="477" xr:uid="{00000000-0005-0000-0000-0000AA010000}"/>
    <cellStyle name="Navadno 7 3" xfId="218" xr:uid="{00000000-0005-0000-0000-0000AB010000}"/>
    <cellStyle name="Navadno 7 3 2" xfId="251" xr:uid="{00000000-0005-0000-0000-0000AC010000}"/>
    <cellStyle name="Navadno 7 4" xfId="404" xr:uid="{00000000-0005-0000-0000-0000AD010000}"/>
    <cellStyle name="Navadno 7 5" xfId="345" xr:uid="{00000000-0005-0000-0000-0000AE010000}"/>
    <cellStyle name="Navadno 7 6" xfId="343" xr:uid="{00000000-0005-0000-0000-0000AF010000}"/>
    <cellStyle name="Navadno 7 7" xfId="403" xr:uid="{00000000-0005-0000-0000-0000B0010000}"/>
    <cellStyle name="Navadno 7 8" xfId="346" xr:uid="{00000000-0005-0000-0000-0000B1010000}"/>
    <cellStyle name="Navadno 7 9" xfId="340" xr:uid="{00000000-0005-0000-0000-0000B2010000}"/>
    <cellStyle name="Navadno 8" xfId="71" xr:uid="{00000000-0005-0000-0000-0000B3010000}"/>
    <cellStyle name="Navadno 9" xfId="82" xr:uid="{00000000-0005-0000-0000-0000B4010000}"/>
    <cellStyle name="Navadno_Jerancic_POPIS_KANALIZACIJA" xfId="190" xr:uid="{00000000-0005-0000-0000-0000B5010000}"/>
    <cellStyle name="Navadno_Tuje storitve" xfId="191" xr:uid="{00000000-0005-0000-0000-0000B6010000}"/>
    <cellStyle name="Normal 2" xfId="6" xr:uid="{00000000-0005-0000-0000-0000B7010000}"/>
    <cellStyle name="Normal 2 10" xfId="300" xr:uid="{00000000-0005-0000-0000-0000B8010000}"/>
    <cellStyle name="Normal 2 11" xfId="301" xr:uid="{00000000-0005-0000-0000-0000B9010000}"/>
    <cellStyle name="Normal 2 12" xfId="303" xr:uid="{00000000-0005-0000-0000-0000BA010000}"/>
    <cellStyle name="Normal 2 13" xfId="305" xr:uid="{00000000-0005-0000-0000-0000BB010000}"/>
    <cellStyle name="Normal 2 14" xfId="307" xr:uid="{00000000-0005-0000-0000-0000BC010000}"/>
    <cellStyle name="Normal 2 15" xfId="309" xr:uid="{00000000-0005-0000-0000-0000BD010000}"/>
    <cellStyle name="Normal 2 16" xfId="311" xr:uid="{00000000-0005-0000-0000-0000BE010000}"/>
    <cellStyle name="Normal 2 17" xfId="313" xr:uid="{00000000-0005-0000-0000-0000BF010000}"/>
    <cellStyle name="Normal 2 18" xfId="315" xr:uid="{00000000-0005-0000-0000-0000C0010000}"/>
    <cellStyle name="Normal 2 19" xfId="317" xr:uid="{00000000-0005-0000-0000-0000C1010000}"/>
    <cellStyle name="Normal 2 2" xfId="217" xr:uid="{00000000-0005-0000-0000-0000C2010000}"/>
    <cellStyle name="Normal 2 20" xfId="319" xr:uid="{00000000-0005-0000-0000-0000C3010000}"/>
    <cellStyle name="Normal 2 21" xfId="321" xr:uid="{00000000-0005-0000-0000-0000C4010000}"/>
    <cellStyle name="Normal 2 22" xfId="323" xr:uid="{00000000-0005-0000-0000-0000C5010000}"/>
    <cellStyle name="Normal 2 23" xfId="325" xr:uid="{00000000-0005-0000-0000-0000C6010000}"/>
    <cellStyle name="Normal 2 24" xfId="327" xr:uid="{00000000-0005-0000-0000-0000C7010000}"/>
    <cellStyle name="Normal 2 25" xfId="330" xr:uid="{00000000-0005-0000-0000-0000C8010000}"/>
    <cellStyle name="Normal 2 26" xfId="332" xr:uid="{00000000-0005-0000-0000-0000C9010000}"/>
    <cellStyle name="Normal 2 27" xfId="333" xr:uid="{00000000-0005-0000-0000-0000CA010000}"/>
    <cellStyle name="Normal 2 28" xfId="335" xr:uid="{00000000-0005-0000-0000-0000CB010000}"/>
    <cellStyle name="Normal 2 3" xfId="286" xr:uid="{00000000-0005-0000-0000-0000CC010000}"/>
    <cellStyle name="Normal 2 4" xfId="288" xr:uid="{00000000-0005-0000-0000-0000CD010000}"/>
    <cellStyle name="Normal 2 5" xfId="291" xr:uid="{00000000-0005-0000-0000-0000CE010000}"/>
    <cellStyle name="Normal 2 6" xfId="293" xr:uid="{00000000-0005-0000-0000-0000CF010000}"/>
    <cellStyle name="Normal 2 7" xfId="295" xr:uid="{00000000-0005-0000-0000-0000D0010000}"/>
    <cellStyle name="Normal 2 8" xfId="296" xr:uid="{00000000-0005-0000-0000-0000D1010000}"/>
    <cellStyle name="Normal 2 9" xfId="298" xr:uid="{00000000-0005-0000-0000-0000D2010000}"/>
    <cellStyle name="Normal_I-BREZOV" xfId="42" xr:uid="{00000000-0005-0000-0000-0000D3010000}"/>
    <cellStyle name="Odstotek 2" xfId="8" xr:uid="{00000000-0005-0000-0000-0000D4010000}"/>
    <cellStyle name="Odstotek 3" xfId="503" xr:uid="{00000000-0005-0000-0000-0000D5010000}"/>
    <cellStyle name="Odstotek 4" xfId="506" xr:uid="{00000000-0005-0000-0000-0000D6010000}"/>
    <cellStyle name="Pomoc" xfId="11" xr:uid="{00000000-0005-0000-0000-0000D7010000}"/>
    <cellStyle name="Rekapitulacija" xfId="16" xr:uid="{00000000-0005-0000-0000-0000D8010000}"/>
    <cellStyle name="Total 2" xfId="284" xr:uid="{00000000-0005-0000-0000-0000D9010000}"/>
    <cellStyle name="Valuta 2" xfId="39" xr:uid="{00000000-0005-0000-0000-0000DA010000}"/>
    <cellStyle name="Vejica" xfId="188" builtinId="3"/>
    <cellStyle name="Vejica 2" xfId="3" xr:uid="{00000000-0005-0000-0000-0000DC010000}"/>
    <cellStyle name="Vejica 2 2" xfId="14" xr:uid="{00000000-0005-0000-0000-0000DD010000}"/>
    <cellStyle name="Vejica 2 2 2" xfId="122" xr:uid="{00000000-0005-0000-0000-0000DE010000}"/>
    <cellStyle name="Vejica 2 2 3" xfId="194" xr:uid="{00000000-0005-0000-0000-0000DF010000}"/>
    <cellStyle name="Vejica 2 2 4" xfId="494" xr:uid="{00000000-0005-0000-0000-0000E0010000}"/>
    <cellStyle name="Vejica 2 2 5" xfId="498" xr:uid="{00000000-0005-0000-0000-0000E1010000}"/>
    <cellStyle name="Vejica 2 2 6" xfId="500" xr:uid="{00000000-0005-0000-0000-0000E2010000}"/>
    <cellStyle name="Vejica 2 3" xfId="193" xr:uid="{00000000-0005-0000-0000-0000E3010000}"/>
    <cellStyle name="Vejica 2 4" xfId="493" xr:uid="{00000000-0005-0000-0000-0000E4010000}"/>
    <cellStyle name="Vejica 2 5" xfId="497" xr:uid="{00000000-0005-0000-0000-0000E5010000}"/>
    <cellStyle name="Vejica 2 6" xfId="499" xr:uid="{00000000-0005-0000-0000-0000E6010000}"/>
    <cellStyle name="Vejica 3" xfId="5" xr:uid="{00000000-0005-0000-0000-0000E7010000}"/>
    <cellStyle name="Vejica 3 2" xfId="28" xr:uid="{00000000-0005-0000-0000-0000E8010000}"/>
    <cellStyle name="Vejica 3 2 10" xfId="63" xr:uid="{00000000-0005-0000-0000-0000E9010000}"/>
    <cellStyle name="Vejica 3 2 11" xfId="62" xr:uid="{00000000-0005-0000-0000-0000EA010000}"/>
    <cellStyle name="Vejica 3 2 12" xfId="83" xr:uid="{00000000-0005-0000-0000-0000EB010000}"/>
    <cellStyle name="Vejica 3 2 13" xfId="84" xr:uid="{00000000-0005-0000-0000-0000EC010000}"/>
    <cellStyle name="Vejica 3 2 2" xfId="29" xr:uid="{00000000-0005-0000-0000-0000ED010000}"/>
    <cellStyle name="Vejica 3 2 3" xfId="30" xr:uid="{00000000-0005-0000-0000-0000EE010000}"/>
    <cellStyle name="Vejica 3 2 4" xfId="31" xr:uid="{00000000-0005-0000-0000-0000EF010000}"/>
    <cellStyle name="Vejica 3 2 5" xfId="32" xr:uid="{00000000-0005-0000-0000-0000F0010000}"/>
    <cellStyle name="Vejica 3 2 6" xfId="33" xr:uid="{00000000-0005-0000-0000-0000F1010000}"/>
    <cellStyle name="Vejica 3 2 7" xfId="34" xr:uid="{00000000-0005-0000-0000-0000F2010000}"/>
    <cellStyle name="Vejica 3 2 8" xfId="35" xr:uid="{00000000-0005-0000-0000-0000F3010000}"/>
    <cellStyle name="Vejica 3 2 9" xfId="36" xr:uid="{00000000-0005-0000-0000-0000F4010000}"/>
    <cellStyle name="Vejica 4" xfId="7" xr:uid="{00000000-0005-0000-0000-0000F5010000}"/>
    <cellStyle name="Vejica 4 2" xfId="12" xr:uid="{00000000-0005-0000-0000-0000F6010000}"/>
    <cellStyle name="Vejica 4 3" xfId="85" xr:uid="{00000000-0005-0000-0000-0000F7010000}"/>
    <cellStyle name="Vejica 5" xfId="15" xr:uid="{00000000-0005-0000-0000-0000F8010000}"/>
    <cellStyle name="Vejica 6" xfId="502" xr:uid="{00000000-0005-0000-0000-0000F9010000}"/>
    <cellStyle name="Vejica 7" xfId="505" xr:uid="{00000000-0005-0000-0000-0000FA010000}"/>
  </cellStyles>
  <dxfs count="13">
    <dxf>
      <font>
        <condense val="0"/>
        <extend val="0"/>
        <color indexed="10"/>
      </font>
    </dxf>
    <dxf>
      <border>
        <left style="thin">
          <color indexed="64"/>
        </left>
        <right style="thin">
          <color indexed="64"/>
        </right>
        <top style="thin">
          <color indexed="64"/>
        </top>
        <bottom style="thin">
          <color indexed="64"/>
        </bottom>
      </border>
    </dxf>
    <dxf>
      <border>
        <left/>
        <right/>
        <top/>
        <bottom/>
      </border>
    </dxf>
    <dxf>
      <font>
        <color indexed="9"/>
      </font>
    </dxf>
    <dxf>
      <font>
        <color indexed="9"/>
      </font>
    </dxf>
    <dxf>
      <font>
        <condense val="0"/>
        <extend val="0"/>
        <color indexed="10"/>
      </font>
    </dxf>
    <dxf>
      <border>
        <left style="thin">
          <color indexed="64"/>
        </left>
        <right style="thin">
          <color indexed="64"/>
        </right>
        <top style="thin">
          <color indexed="64"/>
        </top>
        <bottom style="thin">
          <color indexed="64"/>
        </bottom>
      </border>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A1:L59"/>
  <sheetViews>
    <sheetView view="pageBreakPreview" zoomScaleNormal="100" zoomScaleSheetLayoutView="100" workbookViewId="0">
      <selection activeCell="G29" sqref="G29"/>
    </sheetView>
  </sheetViews>
  <sheetFormatPr defaultRowHeight="15"/>
  <cols>
    <col min="1" max="1" width="10.85546875" customWidth="1"/>
    <col min="2" max="2" width="5.5703125" customWidth="1"/>
    <col min="6" max="6" width="21" customWidth="1"/>
    <col min="7" max="7" width="22" customWidth="1"/>
    <col min="8" max="8" width="13" customWidth="1"/>
  </cols>
  <sheetData>
    <row r="1" spans="1:8" ht="18">
      <c r="A1" s="1"/>
      <c r="B1" s="1208" t="s">
        <v>22</v>
      </c>
      <c r="C1" s="1208"/>
      <c r="D1" s="1208"/>
      <c r="E1" s="1208"/>
      <c r="F1" s="1208"/>
      <c r="G1" s="1208"/>
    </row>
    <row r="2" spans="1:8" ht="18.75">
      <c r="A2" s="1"/>
      <c r="B2" s="1213" t="s">
        <v>677</v>
      </c>
      <c r="C2" s="1213"/>
      <c r="D2" s="1213"/>
      <c r="E2" s="1213"/>
      <c r="F2" s="1213"/>
      <c r="G2" s="1213"/>
    </row>
    <row r="3" spans="1:8" ht="18">
      <c r="A3" s="1"/>
      <c r="B3" s="111"/>
      <c r="C3" s="111"/>
      <c r="D3" s="111"/>
      <c r="E3" s="111"/>
      <c r="F3" s="111"/>
      <c r="G3" s="111"/>
    </row>
    <row r="4" spans="1:8">
      <c r="A4" s="1" t="s">
        <v>127</v>
      </c>
      <c r="B4" s="1212" t="s">
        <v>128</v>
      </c>
      <c r="C4" s="1212"/>
      <c r="D4" s="1"/>
      <c r="E4" s="1"/>
      <c r="F4" s="1"/>
      <c r="G4" s="1"/>
    </row>
    <row r="5" spans="1:8" ht="31.15" customHeight="1">
      <c r="A5" s="117" t="s">
        <v>9</v>
      </c>
      <c r="B5" s="1203" t="s">
        <v>578</v>
      </c>
      <c r="C5" s="1203"/>
      <c r="D5" s="1203"/>
      <c r="E5" s="1203"/>
      <c r="F5" s="1203"/>
      <c r="G5" s="116"/>
      <c r="H5" s="116"/>
    </row>
    <row r="6" spans="1:8" ht="15.75">
      <c r="A6" s="8"/>
      <c r="B6" s="1211"/>
      <c r="C6" s="1211"/>
      <c r="D6" s="1211"/>
      <c r="E6" s="1211"/>
      <c r="F6" s="1211"/>
      <c r="G6" s="1211"/>
    </row>
    <row r="7" spans="1:8">
      <c r="A7" s="1"/>
      <c r="B7" s="1"/>
      <c r="C7" s="1"/>
      <c r="D7" s="1"/>
      <c r="E7" s="1"/>
      <c r="F7" s="1"/>
      <c r="G7" s="1"/>
    </row>
    <row r="8" spans="1:8" ht="15.75">
      <c r="A8" s="2"/>
      <c r="B8" s="2" t="s">
        <v>129</v>
      </c>
      <c r="C8" s="1209" t="s">
        <v>690</v>
      </c>
      <c r="D8" s="1209"/>
      <c r="E8" s="1209"/>
      <c r="F8" s="1209"/>
      <c r="G8" s="7"/>
    </row>
    <row r="9" spans="1:8" ht="15.75">
      <c r="A9" s="860"/>
      <c r="B9" s="860"/>
      <c r="C9" s="976" t="s">
        <v>780</v>
      </c>
      <c r="D9" s="976"/>
      <c r="E9" s="976"/>
      <c r="F9" s="976"/>
      <c r="G9" s="7">
        <f>'02.1 Cesta'!H25</f>
        <v>3810</v>
      </c>
    </row>
    <row r="10" spans="1:8" ht="15.75">
      <c r="A10" s="860"/>
      <c r="B10" s="860"/>
      <c r="C10" s="976"/>
      <c r="D10" s="976"/>
      <c r="E10" s="976"/>
      <c r="F10" s="976"/>
      <c r="G10" s="7"/>
    </row>
    <row r="11" spans="1:8" ht="15.75">
      <c r="A11" s="860"/>
      <c r="B11" s="860"/>
      <c r="C11" s="976" t="s">
        <v>781</v>
      </c>
      <c r="D11" s="976"/>
      <c r="E11" s="976"/>
      <c r="F11" s="976"/>
      <c r="G11" s="7">
        <f>'02.2 Pločnik'!H16</f>
        <v>0</v>
      </c>
    </row>
    <row r="12" spans="1:8" ht="15.75">
      <c r="A12" s="860"/>
      <c r="B12" s="860"/>
      <c r="C12" s="976"/>
      <c r="D12" s="976"/>
      <c r="E12" s="976"/>
      <c r="F12" s="976"/>
      <c r="G12" s="7"/>
    </row>
    <row r="13" spans="1:8" ht="15.75">
      <c r="A13" s="2"/>
      <c r="B13" s="2" t="s">
        <v>130</v>
      </c>
      <c r="C13" s="1209" t="s">
        <v>782</v>
      </c>
      <c r="D13" s="1209"/>
      <c r="E13" s="1209"/>
      <c r="F13" s="1209"/>
      <c r="G13" s="4">
        <f>'2.1 Zidovi'!H23</f>
        <v>2880</v>
      </c>
    </row>
    <row r="14" spans="1:8" ht="15.75">
      <c r="A14" s="2"/>
      <c r="B14" s="2"/>
      <c r="C14" s="114"/>
      <c r="D14" s="112"/>
      <c r="E14" s="112"/>
      <c r="F14" s="112"/>
      <c r="G14" s="7"/>
    </row>
    <row r="15" spans="1:8" ht="15.75">
      <c r="A15" s="2"/>
      <c r="B15" s="11" t="s">
        <v>131</v>
      </c>
      <c r="C15" s="1202" t="s">
        <v>783</v>
      </c>
      <c r="D15" s="1202"/>
      <c r="E15" s="1202"/>
      <c r="F15" s="1202"/>
      <c r="G15" s="7">
        <f>'2.2 Rušitev objektov '!H19</f>
        <v>1350</v>
      </c>
    </row>
    <row r="16" spans="1:8" ht="15.75">
      <c r="A16" s="2"/>
      <c r="B16" s="2"/>
      <c r="C16" s="112"/>
      <c r="D16" s="112"/>
      <c r="E16" s="112"/>
      <c r="G16" s="7"/>
    </row>
    <row r="17" spans="1:12" ht="26.25">
      <c r="A17" s="2"/>
      <c r="B17" s="11" t="s">
        <v>72</v>
      </c>
      <c r="C17" s="1202" t="s">
        <v>784</v>
      </c>
      <c r="D17" s="1202"/>
      <c r="E17" s="1202"/>
      <c r="F17" s="1202"/>
      <c r="G17" s="526" t="s">
        <v>493</v>
      </c>
      <c r="I17" s="1209"/>
      <c r="J17" s="1209"/>
      <c r="K17" s="1209"/>
      <c r="L17" s="1209"/>
    </row>
    <row r="18" spans="1:12" ht="15.75">
      <c r="A18" s="2"/>
      <c r="B18" s="11"/>
      <c r="C18" s="113"/>
      <c r="D18" s="113"/>
      <c r="E18" s="113"/>
      <c r="F18" s="113"/>
      <c r="G18" s="7"/>
      <c r="I18" s="112"/>
      <c r="J18" s="112"/>
      <c r="K18" s="112"/>
      <c r="L18" s="112"/>
    </row>
    <row r="19" spans="1:12" ht="15.75">
      <c r="A19" s="2"/>
      <c r="B19" s="11" t="s">
        <v>76</v>
      </c>
      <c r="C19" s="1202" t="s">
        <v>785</v>
      </c>
      <c r="D19" s="1202"/>
      <c r="E19" s="1202"/>
      <c r="F19" s="1202"/>
      <c r="G19" s="7">
        <f>'2.5 Meteorna kanalizacija'!H19</f>
        <v>2790</v>
      </c>
      <c r="I19" s="112"/>
      <c r="J19" s="112"/>
      <c r="K19" s="112"/>
      <c r="L19" s="112"/>
    </row>
    <row r="20" spans="1:12" ht="15.75">
      <c r="A20" s="2"/>
      <c r="B20" s="11"/>
      <c r="C20" s="113"/>
      <c r="D20" s="113"/>
      <c r="E20" s="113"/>
      <c r="F20" s="113"/>
      <c r="G20" s="7"/>
      <c r="I20" s="112"/>
      <c r="J20" s="112"/>
      <c r="K20" s="112"/>
      <c r="L20" s="112"/>
    </row>
    <row r="21" spans="1:12" ht="15.75">
      <c r="A21" s="2"/>
      <c r="B21" s="11" t="s">
        <v>491</v>
      </c>
      <c r="C21" s="1202" t="s">
        <v>786</v>
      </c>
      <c r="D21" s="1202"/>
      <c r="E21" s="1202"/>
      <c r="F21" s="1202"/>
      <c r="G21" s="7">
        <f>'2.6 Prestavitev kapelice'!H21</f>
        <v>6800</v>
      </c>
      <c r="I21" s="299"/>
      <c r="J21" s="299"/>
      <c r="K21" s="299"/>
      <c r="L21" s="299"/>
    </row>
    <row r="22" spans="1:12" ht="15.75">
      <c r="A22" s="2"/>
      <c r="B22" s="11"/>
      <c r="C22" s="297"/>
      <c r="D22" s="297"/>
      <c r="E22" s="297"/>
      <c r="F22" s="297"/>
      <c r="G22" s="7"/>
      <c r="I22" s="299"/>
      <c r="J22" s="299"/>
      <c r="K22" s="299"/>
      <c r="L22" s="299"/>
    </row>
    <row r="23" spans="1:12" ht="15.75">
      <c r="A23" s="2"/>
      <c r="B23" s="11" t="s">
        <v>132</v>
      </c>
      <c r="C23" s="1202" t="s">
        <v>787</v>
      </c>
      <c r="D23" s="1202"/>
      <c r="E23" s="1202"/>
      <c r="F23" s="1202"/>
      <c r="G23" s="7">
        <f>'3.1 Cestna razsvetljava'!I96</f>
        <v>3712</v>
      </c>
      <c r="I23" s="112"/>
      <c r="J23" s="112"/>
      <c r="K23" s="112"/>
      <c r="L23" s="112"/>
    </row>
    <row r="24" spans="1:12" ht="15.75">
      <c r="A24" s="2"/>
      <c r="B24" s="11"/>
      <c r="C24" s="113"/>
      <c r="D24" s="113"/>
      <c r="E24" s="113"/>
      <c r="F24" s="113"/>
      <c r="G24" s="7"/>
      <c r="I24" s="112"/>
      <c r="J24" s="112"/>
      <c r="K24" s="112"/>
      <c r="L24" s="112"/>
    </row>
    <row r="25" spans="1:12" ht="15.75">
      <c r="A25" s="2"/>
      <c r="B25" s="11" t="s">
        <v>133</v>
      </c>
      <c r="C25" s="1202" t="s">
        <v>788</v>
      </c>
      <c r="D25" s="1202"/>
      <c r="E25" s="1202"/>
      <c r="F25" s="1202"/>
      <c r="G25" s="7">
        <f>'3.2 Elektro omrežje'!I61</f>
        <v>1074</v>
      </c>
      <c r="I25" s="112"/>
      <c r="J25" s="112"/>
      <c r="K25" s="112"/>
      <c r="L25" s="112"/>
    </row>
    <row r="26" spans="1:12" ht="15.75">
      <c r="A26" s="2"/>
      <c r="B26" s="11"/>
      <c r="C26" s="113"/>
      <c r="D26" s="113"/>
      <c r="E26" s="113"/>
      <c r="F26" s="113"/>
      <c r="G26" s="7"/>
      <c r="I26" s="112"/>
      <c r="J26" s="112"/>
      <c r="K26" s="112"/>
      <c r="L26" s="112"/>
    </row>
    <row r="27" spans="1:12" ht="15.75">
      <c r="A27" s="2"/>
      <c r="B27" s="11" t="s">
        <v>134</v>
      </c>
      <c r="C27" s="1202" t="s">
        <v>789</v>
      </c>
      <c r="D27" s="1202"/>
      <c r="E27" s="1202"/>
      <c r="F27" s="1202"/>
      <c r="G27" s="7">
        <f>'3.3 TK omrežje'!M82</f>
        <v>900</v>
      </c>
      <c r="I27" s="112"/>
      <c r="J27" s="112"/>
      <c r="K27" s="112"/>
      <c r="L27" s="112"/>
    </row>
    <row r="28" spans="1:12" ht="15.75">
      <c r="A28" s="2"/>
      <c r="B28" s="11"/>
      <c r="C28" s="113"/>
      <c r="D28" s="113"/>
      <c r="E28" s="113"/>
      <c r="F28" s="113"/>
      <c r="G28" s="7"/>
      <c r="I28" s="112"/>
      <c r="J28" s="112"/>
      <c r="K28" s="112"/>
      <c r="L28" s="112"/>
    </row>
    <row r="29" spans="1:12" ht="15.75">
      <c r="A29" s="2"/>
      <c r="B29" s="11" t="s">
        <v>135</v>
      </c>
      <c r="C29" s="1202" t="s">
        <v>790</v>
      </c>
      <c r="D29" s="1202"/>
      <c r="E29" s="1202"/>
      <c r="F29" s="1202"/>
      <c r="G29" s="7">
        <f>'4.1 Vodovod'!H22</f>
        <v>1350</v>
      </c>
      <c r="I29" s="112"/>
      <c r="J29" s="112"/>
      <c r="K29" s="112"/>
      <c r="L29" s="112"/>
    </row>
    <row r="30" spans="1:12" ht="15.75">
      <c r="A30" s="2"/>
      <c r="B30" s="11"/>
      <c r="C30" s="113"/>
      <c r="D30" s="113"/>
      <c r="E30" s="113"/>
      <c r="F30" s="113"/>
      <c r="G30" s="7"/>
      <c r="I30" s="112"/>
      <c r="J30" s="112"/>
      <c r="K30" s="112"/>
      <c r="L30" s="112"/>
    </row>
    <row r="31" spans="1:12" ht="15.75">
      <c r="A31" s="2"/>
      <c r="B31" s="11" t="s">
        <v>136</v>
      </c>
      <c r="C31" s="1202" t="s">
        <v>791</v>
      </c>
      <c r="D31" s="1202"/>
      <c r="E31" s="1202"/>
      <c r="F31" s="1202"/>
      <c r="G31" s="7">
        <f>'9.1 Promet v času gradnje'!H15</f>
        <v>37575</v>
      </c>
      <c r="I31" s="112"/>
      <c r="J31" s="112"/>
      <c r="K31" s="112"/>
      <c r="L31" s="112"/>
    </row>
    <row r="32" spans="1:12" ht="15.75">
      <c r="A32" s="2"/>
      <c r="B32" s="11"/>
      <c r="C32" s="113"/>
      <c r="D32" s="113"/>
      <c r="E32" s="113"/>
      <c r="F32" s="113"/>
      <c r="G32" s="7"/>
      <c r="I32" s="112"/>
      <c r="J32" s="112"/>
      <c r="K32" s="112"/>
      <c r="L32" s="112"/>
    </row>
    <row r="33" spans="1:7" ht="15.75">
      <c r="A33" s="2"/>
      <c r="B33" s="17" t="s">
        <v>137</v>
      </c>
      <c r="C33" s="1202" t="s">
        <v>792</v>
      </c>
      <c r="D33" s="1202"/>
      <c r="E33" s="1202"/>
      <c r="F33" s="1202"/>
      <c r="G33" s="1153">
        <f>'10.1 Krajinska ureditev'!H15</f>
        <v>450</v>
      </c>
    </row>
    <row r="34" spans="1:7" ht="15.75">
      <c r="A34" s="860"/>
      <c r="B34" s="17"/>
      <c r="C34" s="1152"/>
      <c r="D34" s="1152"/>
      <c r="E34" s="1152"/>
      <c r="F34" s="1152"/>
      <c r="G34" s="1153"/>
    </row>
    <row r="35" spans="1:7" ht="16.5" thickBot="1">
      <c r="A35" s="860"/>
      <c r="B35" s="3" t="s">
        <v>300</v>
      </c>
      <c r="C35" s="1210" t="s">
        <v>793</v>
      </c>
      <c r="D35" s="1210"/>
      <c r="E35" s="1210"/>
      <c r="F35" s="1210"/>
      <c r="G35" s="6">
        <f>SUM(G9:G33)*0.1</f>
        <v>6269.1</v>
      </c>
    </row>
    <row r="36" spans="1:7">
      <c r="A36" s="1"/>
      <c r="B36" s="1"/>
      <c r="C36" s="1"/>
      <c r="D36" s="1"/>
      <c r="E36" s="1"/>
      <c r="F36" s="1"/>
      <c r="G36" s="9"/>
    </row>
    <row r="37" spans="1:7" ht="15.75">
      <c r="A37" s="2"/>
      <c r="B37" s="2"/>
      <c r="C37" s="1207" t="s">
        <v>2</v>
      </c>
      <c r="D37" s="1207"/>
      <c r="E37" s="2"/>
      <c r="F37" s="1"/>
      <c r="G37" s="5">
        <f>SUM(G8:G35)</f>
        <v>68960.100000000006</v>
      </c>
    </row>
    <row r="38" spans="1:7">
      <c r="A38" s="1"/>
      <c r="B38" s="1"/>
      <c r="C38" s="1"/>
      <c r="D38" s="1"/>
      <c r="E38" s="1"/>
      <c r="F38" s="1"/>
      <c r="G38" s="10"/>
    </row>
    <row r="39" spans="1:7" ht="15.75">
      <c r="A39" s="2"/>
      <c r="B39" s="2"/>
      <c r="C39" s="1207" t="s">
        <v>1</v>
      </c>
      <c r="D39" s="1207"/>
      <c r="E39" s="2"/>
      <c r="F39" s="1"/>
      <c r="G39" s="5">
        <f>0.22*G37</f>
        <v>15171.222000000002</v>
      </c>
    </row>
    <row r="40" spans="1:7">
      <c r="A40" s="1"/>
      <c r="B40" s="1"/>
      <c r="C40" s="1"/>
      <c r="D40" s="1"/>
      <c r="E40" s="1"/>
      <c r="F40" s="1"/>
      <c r="G40" s="10"/>
    </row>
    <row r="41" spans="1:7" ht="18">
      <c r="A41" s="2"/>
      <c r="B41" s="2"/>
      <c r="C41" s="1208" t="s">
        <v>0</v>
      </c>
      <c r="D41" s="1208"/>
      <c r="E41" s="1208"/>
      <c r="F41" s="1"/>
      <c r="G41" s="5">
        <f>G37+G39</f>
        <v>84131.322000000015</v>
      </c>
    </row>
    <row r="42" spans="1:7">
      <c r="A42" s="1"/>
      <c r="B42" s="1"/>
      <c r="C42" s="1"/>
      <c r="D42" s="1"/>
      <c r="E42" s="1"/>
      <c r="F42" s="1"/>
      <c r="G42" s="1"/>
    </row>
    <row r="43" spans="1:7" ht="15" customHeight="1">
      <c r="A43" s="1"/>
      <c r="B43" s="1"/>
      <c r="C43" s="1"/>
      <c r="D43" s="1"/>
      <c r="E43" s="1"/>
      <c r="F43" s="1"/>
      <c r="G43" s="1"/>
    </row>
    <row r="44" spans="1:7">
      <c r="A44" s="1"/>
      <c r="B44" s="1206"/>
      <c r="C44" s="1206"/>
      <c r="D44" s="1206"/>
      <c r="E44" s="1206"/>
      <c r="F44" s="1206"/>
      <c r="G44" s="1206"/>
    </row>
    <row r="45" spans="1:7">
      <c r="A45" s="1"/>
      <c r="B45" s="1206"/>
      <c r="C45" s="1206"/>
      <c r="D45" s="1206"/>
      <c r="E45" s="1206"/>
      <c r="F45" s="1206"/>
      <c r="G45" s="1206"/>
    </row>
    <row r="46" spans="1:7">
      <c r="A46" s="1"/>
      <c r="B46" s="1206"/>
      <c r="C46" s="1206"/>
      <c r="D46" s="1206"/>
      <c r="E46" s="1206"/>
      <c r="F46" s="1206"/>
      <c r="G46" s="1206"/>
    </row>
    <row r="47" spans="1:7">
      <c r="A47" s="1"/>
      <c r="B47" s="1206"/>
      <c r="C47" s="1206"/>
      <c r="D47" s="1206"/>
      <c r="E47" s="1206"/>
      <c r="F47" s="1206"/>
      <c r="G47" s="1206"/>
    </row>
    <row r="48" spans="1:7" ht="15" customHeight="1">
      <c r="A48" s="1"/>
      <c r="B48" s="1"/>
      <c r="C48" s="1209"/>
      <c r="D48" s="1209"/>
      <c r="E48" s="1209"/>
      <c r="F48" s="1209"/>
      <c r="G48" s="1"/>
    </row>
    <row r="49" spans="1:7">
      <c r="A49" s="1"/>
      <c r="B49" s="1204"/>
      <c r="C49" s="1204"/>
      <c r="D49" s="1204"/>
      <c r="E49" s="1204"/>
      <c r="F49" s="1204"/>
      <c r="G49" s="1204"/>
    </row>
    <row r="50" spans="1:7">
      <c r="A50" s="1"/>
      <c r="B50" s="1204"/>
      <c r="C50" s="1204"/>
      <c r="D50" s="1204"/>
      <c r="E50" s="1204"/>
      <c r="F50" s="1204"/>
      <c r="G50" s="1204"/>
    </row>
    <row r="51" spans="1:7">
      <c r="A51" s="1"/>
      <c r="B51" s="1204"/>
      <c r="C51" s="1204"/>
      <c r="D51" s="1204"/>
      <c r="E51" s="1204"/>
      <c r="F51" s="1204"/>
      <c r="G51" s="1204"/>
    </row>
    <row r="52" spans="1:7">
      <c r="A52" s="1"/>
      <c r="B52" s="1204"/>
      <c r="C52" s="1204"/>
      <c r="D52" s="1204"/>
      <c r="E52" s="1204"/>
      <c r="F52" s="1204"/>
      <c r="G52" s="1204"/>
    </row>
    <row r="53" spans="1:7">
      <c r="A53" s="1"/>
      <c r="B53" s="1204"/>
      <c r="C53" s="1204"/>
      <c r="D53" s="1204"/>
      <c r="E53" s="1204"/>
      <c r="F53" s="1204"/>
      <c r="G53" s="1204"/>
    </row>
    <row r="54" spans="1:7" ht="15" customHeight="1">
      <c r="A54" s="1"/>
      <c r="B54" s="1"/>
      <c r="C54" s="1209"/>
      <c r="D54" s="1209"/>
      <c r="E54" s="1209"/>
      <c r="F54" s="1209"/>
      <c r="G54" s="1"/>
    </row>
    <row r="55" spans="1:7">
      <c r="A55" s="1"/>
      <c r="B55" s="1205"/>
      <c r="C55" s="1206"/>
      <c r="D55" s="1206"/>
      <c r="E55" s="1206"/>
      <c r="F55" s="1206"/>
      <c r="G55" s="1206"/>
    </row>
    <row r="56" spans="1:7">
      <c r="A56" s="1"/>
      <c r="B56" s="1206"/>
      <c r="C56" s="1206"/>
      <c r="D56" s="1206"/>
      <c r="E56" s="1206"/>
      <c r="F56" s="1206"/>
      <c r="G56" s="1206"/>
    </row>
    <row r="57" spans="1:7">
      <c r="A57" s="1"/>
      <c r="B57" s="1206"/>
      <c r="C57" s="1206"/>
      <c r="D57" s="1206"/>
      <c r="E57" s="1206"/>
      <c r="F57" s="1206"/>
      <c r="G57" s="1206"/>
    </row>
    <row r="58" spans="1:7">
      <c r="A58" s="1"/>
      <c r="B58" s="1206"/>
      <c r="C58" s="1206"/>
      <c r="D58" s="1206"/>
      <c r="E58" s="1206"/>
      <c r="F58" s="1206"/>
      <c r="G58" s="1206"/>
    </row>
    <row r="59" spans="1:7">
      <c r="A59" s="1"/>
      <c r="B59" s="1206"/>
      <c r="C59" s="1206"/>
      <c r="D59" s="1206"/>
      <c r="E59" s="1206"/>
      <c r="F59" s="1206"/>
      <c r="G59" s="1206"/>
    </row>
  </sheetData>
  <mergeCells count="27">
    <mergeCell ref="I17:L17"/>
    <mergeCell ref="B1:G1"/>
    <mergeCell ref="B6:G6"/>
    <mergeCell ref="C8:F8"/>
    <mergeCell ref="C13:F13"/>
    <mergeCell ref="B4:C4"/>
    <mergeCell ref="C15:F15"/>
    <mergeCell ref="B2:G2"/>
    <mergeCell ref="B49:G53"/>
    <mergeCell ref="B55:G59"/>
    <mergeCell ref="C33:F33"/>
    <mergeCell ref="C37:D37"/>
    <mergeCell ref="C39:D39"/>
    <mergeCell ref="C41:E41"/>
    <mergeCell ref="B44:G47"/>
    <mergeCell ref="C48:F48"/>
    <mergeCell ref="C54:F54"/>
    <mergeCell ref="C35:F35"/>
    <mergeCell ref="C31:F31"/>
    <mergeCell ref="B5:F5"/>
    <mergeCell ref="C19:F19"/>
    <mergeCell ref="C23:F23"/>
    <mergeCell ref="C25:F25"/>
    <mergeCell ref="C27:F27"/>
    <mergeCell ref="C29:F29"/>
    <mergeCell ref="C17:F17"/>
    <mergeCell ref="C21:F21"/>
  </mergeCells>
  <pageMargins left="0.98425196850393704" right="0.78740157480314965" top="0.78740157480314965" bottom="0.78740157480314965" header="0.19685039370078741" footer="0.19685039370078741"/>
  <pageSetup paperSize="9" scale="95" orientation="portrait" r:id="rId1"/>
  <headerFooter>
    <oddFooter>&amp;C&amp;"-,Krepko"&amp;A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129"/>
  <sheetViews>
    <sheetView view="pageBreakPreview" topLeftCell="A55" zoomScaleNormal="100" zoomScaleSheetLayoutView="100" workbookViewId="0">
      <selection activeCell="H45" sqref="H45"/>
    </sheetView>
  </sheetViews>
  <sheetFormatPr defaultColWidth="9.140625" defaultRowHeight="15.75"/>
  <cols>
    <col min="1" max="1" width="3.7109375" style="1100" customWidth="1"/>
    <col min="2" max="2" width="5.140625" style="1101" customWidth="1"/>
    <col min="3" max="3" width="35.5703125" style="1102" customWidth="1"/>
    <col min="4" max="4" width="9.5703125" style="1102" customWidth="1"/>
    <col min="5" max="5" width="10.140625" style="1200" customWidth="1"/>
    <col min="6" max="6" width="1.7109375" style="1103" hidden="1" customWidth="1"/>
    <col min="7" max="7" width="0.42578125" style="1103" hidden="1" customWidth="1"/>
    <col min="8" max="8" width="18.42578125" style="1103" customWidth="1"/>
    <col min="9" max="9" width="23.7109375" style="1114" customWidth="1"/>
    <col min="10" max="256" width="9.140625" style="1100"/>
    <col min="257" max="257" width="3.7109375" style="1100" customWidth="1"/>
    <col min="258" max="258" width="5.140625" style="1100" customWidth="1"/>
    <col min="259" max="259" width="35.5703125" style="1100" customWidth="1"/>
    <col min="260" max="260" width="9.5703125" style="1100" customWidth="1"/>
    <col min="261" max="261" width="10.140625" style="1100" customWidth="1"/>
    <col min="262" max="263" width="0" style="1100" hidden="1" customWidth="1"/>
    <col min="264" max="264" width="18.42578125" style="1100" customWidth="1"/>
    <col min="265" max="265" width="23.7109375" style="1100" customWidth="1"/>
    <col min="266" max="512" width="9.140625" style="1100"/>
    <col min="513" max="513" width="3.7109375" style="1100" customWidth="1"/>
    <col min="514" max="514" width="5.140625" style="1100" customWidth="1"/>
    <col min="515" max="515" width="35.5703125" style="1100" customWidth="1"/>
    <col min="516" max="516" width="9.5703125" style="1100" customWidth="1"/>
    <col min="517" max="517" width="10.140625" style="1100" customWidth="1"/>
    <col min="518" max="519" width="0" style="1100" hidden="1" customWidth="1"/>
    <col min="520" max="520" width="18.42578125" style="1100" customWidth="1"/>
    <col min="521" max="521" width="23.7109375" style="1100" customWidth="1"/>
    <col min="522" max="768" width="9.140625" style="1100"/>
    <col min="769" max="769" width="3.7109375" style="1100" customWidth="1"/>
    <col min="770" max="770" width="5.140625" style="1100" customWidth="1"/>
    <col min="771" max="771" width="35.5703125" style="1100" customWidth="1"/>
    <col min="772" max="772" width="9.5703125" style="1100" customWidth="1"/>
    <col min="773" max="773" width="10.140625" style="1100" customWidth="1"/>
    <col min="774" max="775" width="0" style="1100" hidden="1" customWidth="1"/>
    <col min="776" max="776" width="18.42578125" style="1100" customWidth="1"/>
    <col min="777" max="777" width="23.7109375" style="1100" customWidth="1"/>
    <col min="778" max="1024" width="9.140625" style="1100"/>
    <col min="1025" max="1025" width="3.7109375" style="1100" customWidth="1"/>
    <col min="1026" max="1026" width="5.140625" style="1100" customWidth="1"/>
    <col min="1027" max="1027" width="35.5703125" style="1100" customWidth="1"/>
    <col min="1028" max="1028" width="9.5703125" style="1100" customWidth="1"/>
    <col min="1029" max="1029" width="10.140625" style="1100" customWidth="1"/>
    <col min="1030" max="1031" width="0" style="1100" hidden="1" customWidth="1"/>
    <col min="1032" max="1032" width="18.42578125" style="1100" customWidth="1"/>
    <col min="1033" max="1033" width="23.7109375" style="1100" customWidth="1"/>
    <col min="1034" max="1280" width="9.140625" style="1100"/>
    <col min="1281" max="1281" width="3.7109375" style="1100" customWidth="1"/>
    <col min="1282" max="1282" width="5.140625" style="1100" customWidth="1"/>
    <col min="1283" max="1283" width="35.5703125" style="1100" customWidth="1"/>
    <col min="1284" max="1284" width="9.5703125" style="1100" customWidth="1"/>
    <col min="1285" max="1285" width="10.140625" style="1100" customWidth="1"/>
    <col min="1286" max="1287" width="0" style="1100" hidden="1" customWidth="1"/>
    <col min="1288" max="1288" width="18.42578125" style="1100" customWidth="1"/>
    <col min="1289" max="1289" width="23.7109375" style="1100" customWidth="1"/>
    <col min="1290" max="1536" width="9.140625" style="1100"/>
    <col min="1537" max="1537" width="3.7109375" style="1100" customWidth="1"/>
    <col min="1538" max="1538" width="5.140625" style="1100" customWidth="1"/>
    <col min="1539" max="1539" width="35.5703125" style="1100" customWidth="1"/>
    <col min="1540" max="1540" width="9.5703125" style="1100" customWidth="1"/>
    <col min="1541" max="1541" width="10.140625" style="1100" customWidth="1"/>
    <col min="1542" max="1543" width="0" style="1100" hidden="1" customWidth="1"/>
    <col min="1544" max="1544" width="18.42578125" style="1100" customWidth="1"/>
    <col min="1545" max="1545" width="23.7109375" style="1100" customWidth="1"/>
    <col min="1546" max="1792" width="9.140625" style="1100"/>
    <col min="1793" max="1793" width="3.7109375" style="1100" customWidth="1"/>
    <col min="1794" max="1794" width="5.140625" style="1100" customWidth="1"/>
    <col min="1795" max="1795" width="35.5703125" style="1100" customWidth="1"/>
    <col min="1796" max="1796" width="9.5703125" style="1100" customWidth="1"/>
    <col min="1797" max="1797" width="10.140625" style="1100" customWidth="1"/>
    <col min="1798" max="1799" width="0" style="1100" hidden="1" customWidth="1"/>
    <col min="1800" max="1800" width="18.42578125" style="1100" customWidth="1"/>
    <col min="1801" max="1801" width="23.7109375" style="1100" customWidth="1"/>
    <col min="1802" max="2048" width="9.140625" style="1100"/>
    <col min="2049" max="2049" width="3.7109375" style="1100" customWidth="1"/>
    <col min="2050" max="2050" width="5.140625" style="1100" customWidth="1"/>
    <col min="2051" max="2051" width="35.5703125" style="1100" customWidth="1"/>
    <col min="2052" max="2052" width="9.5703125" style="1100" customWidth="1"/>
    <col min="2053" max="2053" width="10.140625" style="1100" customWidth="1"/>
    <col min="2054" max="2055" width="0" style="1100" hidden="1" customWidth="1"/>
    <col min="2056" max="2056" width="18.42578125" style="1100" customWidth="1"/>
    <col min="2057" max="2057" width="23.7109375" style="1100" customWidth="1"/>
    <col min="2058" max="2304" width="9.140625" style="1100"/>
    <col min="2305" max="2305" width="3.7109375" style="1100" customWidth="1"/>
    <col min="2306" max="2306" width="5.140625" style="1100" customWidth="1"/>
    <col min="2307" max="2307" width="35.5703125" style="1100" customWidth="1"/>
    <col min="2308" max="2308" width="9.5703125" style="1100" customWidth="1"/>
    <col min="2309" max="2309" width="10.140625" style="1100" customWidth="1"/>
    <col min="2310" max="2311" width="0" style="1100" hidden="1" customWidth="1"/>
    <col min="2312" max="2312" width="18.42578125" style="1100" customWidth="1"/>
    <col min="2313" max="2313" width="23.7109375" style="1100" customWidth="1"/>
    <col min="2314" max="2560" width="9.140625" style="1100"/>
    <col min="2561" max="2561" width="3.7109375" style="1100" customWidth="1"/>
    <col min="2562" max="2562" width="5.140625" style="1100" customWidth="1"/>
    <col min="2563" max="2563" width="35.5703125" style="1100" customWidth="1"/>
    <col min="2564" max="2564" width="9.5703125" style="1100" customWidth="1"/>
    <col min="2565" max="2565" width="10.140625" style="1100" customWidth="1"/>
    <col min="2566" max="2567" width="0" style="1100" hidden="1" customWidth="1"/>
    <col min="2568" max="2568" width="18.42578125" style="1100" customWidth="1"/>
    <col min="2569" max="2569" width="23.7109375" style="1100" customWidth="1"/>
    <col min="2570" max="2816" width="9.140625" style="1100"/>
    <col min="2817" max="2817" width="3.7109375" style="1100" customWidth="1"/>
    <col min="2818" max="2818" width="5.140625" style="1100" customWidth="1"/>
    <col min="2819" max="2819" width="35.5703125" style="1100" customWidth="1"/>
    <col min="2820" max="2820" width="9.5703125" style="1100" customWidth="1"/>
    <col min="2821" max="2821" width="10.140625" style="1100" customWidth="1"/>
    <col min="2822" max="2823" width="0" style="1100" hidden="1" customWidth="1"/>
    <col min="2824" max="2824" width="18.42578125" style="1100" customWidth="1"/>
    <col min="2825" max="2825" width="23.7109375" style="1100" customWidth="1"/>
    <col min="2826" max="3072" width="9.140625" style="1100"/>
    <col min="3073" max="3073" width="3.7109375" style="1100" customWidth="1"/>
    <col min="3074" max="3074" width="5.140625" style="1100" customWidth="1"/>
    <col min="3075" max="3075" width="35.5703125" style="1100" customWidth="1"/>
    <col min="3076" max="3076" width="9.5703125" style="1100" customWidth="1"/>
    <col min="3077" max="3077" width="10.140625" style="1100" customWidth="1"/>
    <col min="3078" max="3079" width="0" style="1100" hidden="1" customWidth="1"/>
    <col min="3080" max="3080" width="18.42578125" style="1100" customWidth="1"/>
    <col min="3081" max="3081" width="23.7109375" style="1100" customWidth="1"/>
    <col min="3082" max="3328" width="9.140625" style="1100"/>
    <col min="3329" max="3329" width="3.7109375" style="1100" customWidth="1"/>
    <col min="3330" max="3330" width="5.140625" style="1100" customWidth="1"/>
    <col min="3331" max="3331" width="35.5703125" style="1100" customWidth="1"/>
    <col min="3332" max="3332" width="9.5703125" style="1100" customWidth="1"/>
    <col min="3333" max="3333" width="10.140625" style="1100" customWidth="1"/>
    <col min="3334" max="3335" width="0" style="1100" hidden="1" customWidth="1"/>
    <col min="3336" max="3336" width="18.42578125" style="1100" customWidth="1"/>
    <col min="3337" max="3337" width="23.7109375" style="1100" customWidth="1"/>
    <col min="3338" max="3584" width="9.140625" style="1100"/>
    <col min="3585" max="3585" width="3.7109375" style="1100" customWidth="1"/>
    <col min="3586" max="3586" width="5.140625" style="1100" customWidth="1"/>
    <col min="3587" max="3587" width="35.5703125" style="1100" customWidth="1"/>
    <col min="3588" max="3588" width="9.5703125" style="1100" customWidth="1"/>
    <col min="3589" max="3589" width="10.140625" style="1100" customWidth="1"/>
    <col min="3590" max="3591" width="0" style="1100" hidden="1" customWidth="1"/>
    <col min="3592" max="3592" width="18.42578125" style="1100" customWidth="1"/>
    <col min="3593" max="3593" width="23.7109375" style="1100" customWidth="1"/>
    <col min="3594" max="3840" width="9.140625" style="1100"/>
    <col min="3841" max="3841" width="3.7109375" style="1100" customWidth="1"/>
    <col min="3842" max="3842" width="5.140625" style="1100" customWidth="1"/>
    <col min="3843" max="3843" width="35.5703125" style="1100" customWidth="1"/>
    <col min="3844" max="3844" width="9.5703125" style="1100" customWidth="1"/>
    <col min="3845" max="3845" width="10.140625" style="1100" customWidth="1"/>
    <col min="3846" max="3847" width="0" style="1100" hidden="1" customWidth="1"/>
    <col min="3848" max="3848" width="18.42578125" style="1100" customWidth="1"/>
    <col min="3849" max="3849" width="23.7109375" style="1100" customWidth="1"/>
    <col min="3850" max="4096" width="9.140625" style="1100"/>
    <col min="4097" max="4097" width="3.7109375" style="1100" customWidth="1"/>
    <col min="4098" max="4098" width="5.140625" style="1100" customWidth="1"/>
    <col min="4099" max="4099" width="35.5703125" style="1100" customWidth="1"/>
    <col min="4100" max="4100" width="9.5703125" style="1100" customWidth="1"/>
    <col min="4101" max="4101" width="10.140625" style="1100" customWidth="1"/>
    <col min="4102" max="4103" width="0" style="1100" hidden="1" customWidth="1"/>
    <col min="4104" max="4104" width="18.42578125" style="1100" customWidth="1"/>
    <col min="4105" max="4105" width="23.7109375" style="1100" customWidth="1"/>
    <col min="4106" max="4352" width="9.140625" style="1100"/>
    <col min="4353" max="4353" width="3.7109375" style="1100" customWidth="1"/>
    <col min="4354" max="4354" width="5.140625" style="1100" customWidth="1"/>
    <col min="4355" max="4355" width="35.5703125" style="1100" customWidth="1"/>
    <col min="4356" max="4356" width="9.5703125" style="1100" customWidth="1"/>
    <col min="4357" max="4357" width="10.140625" style="1100" customWidth="1"/>
    <col min="4358" max="4359" width="0" style="1100" hidden="1" customWidth="1"/>
    <col min="4360" max="4360" width="18.42578125" style="1100" customWidth="1"/>
    <col min="4361" max="4361" width="23.7109375" style="1100" customWidth="1"/>
    <col min="4362" max="4608" width="9.140625" style="1100"/>
    <col min="4609" max="4609" width="3.7109375" style="1100" customWidth="1"/>
    <col min="4610" max="4610" width="5.140625" style="1100" customWidth="1"/>
    <col min="4611" max="4611" width="35.5703125" style="1100" customWidth="1"/>
    <col min="4612" max="4612" width="9.5703125" style="1100" customWidth="1"/>
    <col min="4613" max="4613" width="10.140625" style="1100" customWidth="1"/>
    <col min="4614" max="4615" width="0" style="1100" hidden="1" customWidth="1"/>
    <col min="4616" max="4616" width="18.42578125" style="1100" customWidth="1"/>
    <col min="4617" max="4617" width="23.7109375" style="1100" customWidth="1"/>
    <col min="4618" max="4864" width="9.140625" style="1100"/>
    <col min="4865" max="4865" width="3.7109375" style="1100" customWidth="1"/>
    <col min="4866" max="4866" width="5.140625" style="1100" customWidth="1"/>
    <col min="4867" max="4867" width="35.5703125" style="1100" customWidth="1"/>
    <col min="4868" max="4868" width="9.5703125" style="1100" customWidth="1"/>
    <col min="4869" max="4869" width="10.140625" style="1100" customWidth="1"/>
    <col min="4870" max="4871" width="0" style="1100" hidden="1" customWidth="1"/>
    <col min="4872" max="4872" width="18.42578125" style="1100" customWidth="1"/>
    <col min="4873" max="4873" width="23.7109375" style="1100" customWidth="1"/>
    <col min="4874" max="5120" width="9.140625" style="1100"/>
    <col min="5121" max="5121" width="3.7109375" style="1100" customWidth="1"/>
    <col min="5122" max="5122" width="5.140625" style="1100" customWidth="1"/>
    <col min="5123" max="5123" width="35.5703125" style="1100" customWidth="1"/>
    <col min="5124" max="5124" width="9.5703125" style="1100" customWidth="1"/>
    <col min="5125" max="5125" width="10.140625" style="1100" customWidth="1"/>
    <col min="5126" max="5127" width="0" style="1100" hidden="1" customWidth="1"/>
    <col min="5128" max="5128" width="18.42578125" style="1100" customWidth="1"/>
    <col min="5129" max="5129" width="23.7109375" style="1100" customWidth="1"/>
    <col min="5130" max="5376" width="9.140625" style="1100"/>
    <col min="5377" max="5377" width="3.7109375" style="1100" customWidth="1"/>
    <col min="5378" max="5378" width="5.140625" style="1100" customWidth="1"/>
    <col min="5379" max="5379" width="35.5703125" style="1100" customWidth="1"/>
    <col min="5380" max="5380" width="9.5703125" style="1100" customWidth="1"/>
    <col min="5381" max="5381" width="10.140625" style="1100" customWidth="1"/>
    <col min="5382" max="5383" width="0" style="1100" hidden="1" customWidth="1"/>
    <col min="5384" max="5384" width="18.42578125" style="1100" customWidth="1"/>
    <col min="5385" max="5385" width="23.7109375" style="1100" customWidth="1"/>
    <col min="5386" max="5632" width="9.140625" style="1100"/>
    <col min="5633" max="5633" width="3.7109375" style="1100" customWidth="1"/>
    <col min="5634" max="5634" width="5.140625" style="1100" customWidth="1"/>
    <col min="5635" max="5635" width="35.5703125" style="1100" customWidth="1"/>
    <col min="5636" max="5636" width="9.5703125" style="1100" customWidth="1"/>
    <col min="5637" max="5637" width="10.140625" style="1100" customWidth="1"/>
    <col min="5638" max="5639" width="0" style="1100" hidden="1" customWidth="1"/>
    <col min="5640" max="5640" width="18.42578125" style="1100" customWidth="1"/>
    <col min="5641" max="5641" width="23.7109375" style="1100" customWidth="1"/>
    <col min="5642" max="5888" width="9.140625" style="1100"/>
    <col min="5889" max="5889" width="3.7109375" style="1100" customWidth="1"/>
    <col min="5890" max="5890" width="5.140625" style="1100" customWidth="1"/>
    <col min="5891" max="5891" width="35.5703125" style="1100" customWidth="1"/>
    <col min="5892" max="5892" width="9.5703125" style="1100" customWidth="1"/>
    <col min="5893" max="5893" width="10.140625" style="1100" customWidth="1"/>
    <col min="5894" max="5895" width="0" style="1100" hidden="1" customWidth="1"/>
    <col min="5896" max="5896" width="18.42578125" style="1100" customWidth="1"/>
    <col min="5897" max="5897" width="23.7109375" style="1100" customWidth="1"/>
    <col min="5898" max="6144" width="9.140625" style="1100"/>
    <col min="6145" max="6145" width="3.7109375" style="1100" customWidth="1"/>
    <col min="6146" max="6146" width="5.140625" style="1100" customWidth="1"/>
    <col min="6147" max="6147" width="35.5703125" style="1100" customWidth="1"/>
    <col min="6148" max="6148" width="9.5703125" style="1100" customWidth="1"/>
    <col min="6149" max="6149" width="10.140625" style="1100" customWidth="1"/>
    <col min="6150" max="6151" width="0" style="1100" hidden="1" customWidth="1"/>
    <col min="6152" max="6152" width="18.42578125" style="1100" customWidth="1"/>
    <col min="6153" max="6153" width="23.7109375" style="1100" customWidth="1"/>
    <col min="6154" max="6400" width="9.140625" style="1100"/>
    <col min="6401" max="6401" width="3.7109375" style="1100" customWidth="1"/>
    <col min="6402" max="6402" width="5.140625" style="1100" customWidth="1"/>
    <col min="6403" max="6403" width="35.5703125" style="1100" customWidth="1"/>
    <col min="6404" max="6404" width="9.5703125" style="1100" customWidth="1"/>
    <col min="6405" max="6405" width="10.140625" style="1100" customWidth="1"/>
    <col min="6406" max="6407" width="0" style="1100" hidden="1" customWidth="1"/>
    <col min="6408" max="6408" width="18.42578125" style="1100" customWidth="1"/>
    <col min="6409" max="6409" width="23.7109375" style="1100" customWidth="1"/>
    <col min="6410" max="6656" width="9.140625" style="1100"/>
    <col min="6657" max="6657" width="3.7109375" style="1100" customWidth="1"/>
    <col min="6658" max="6658" width="5.140625" style="1100" customWidth="1"/>
    <col min="6659" max="6659" width="35.5703125" style="1100" customWidth="1"/>
    <col min="6660" max="6660" width="9.5703125" style="1100" customWidth="1"/>
    <col min="6661" max="6661" width="10.140625" style="1100" customWidth="1"/>
    <col min="6662" max="6663" width="0" style="1100" hidden="1" customWidth="1"/>
    <col min="6664" max="6664" width="18.42578125" style="1100" customWidth="1"/>
    <col min="6665" max="6665" width="23.7109375" style="1100" customWidth="1"/>
    <col min="6666" max="6912" width="9.140625" style="1100"/>
    <col min="6913" max="6913" width="3.7109375" style="1100" customWidth="1"/>
    <col min="6914" max="6914" width="5.140625" style="1100" customWidth="1"/>
    <col min="6915" max="6915" width="35.5703125" style="1100" customWidth="1"/>
    <col min="6916" max="6916" width="9.5703125" style="1100" customWidth="1"/>
    <col min="6917" max="6917" width="10.140625" style="1100" customWidth="1"/>
    <col min="6918" max="6919" width="0" style="1100" hidden="1" customWidth="1"/>
    <col min="6920" max="6920" width="18.42578125" style="1100" customWidth="1"/>
    <col min="6921" max="6921" width="23.7109375" style="1100" customWidth="1"/>
    <col min="6922" max="7168" width="9.140625" style="1100"/>
    <col min="7169" max="7169" width="3.7109375" style="1100" customWidth="1"/>
    <col min="7170" max="7170" width="5.140625" style="1100" customWidth="1"/>
    <col min="7171" max="7171" width="35.5703125" style="1100" customWidth="1"/>
    <col min="7172" max="7172" width="9.5703125" style="1100" customWidth="1"/>
    <col min="7173" max="7173" width="10.140625" style="1100" customWidth="1"/>
    <col min="7174" max="7175" width="0" style="1100" hidden="1" customWidth="1"/>
    <col min="7176" max="7176" width="18.42578125" style="1100" customWidth="1"/>
    <col min="7177" max="7177" width="23.7109375" style="1100" customWidth="1"/>
    <col min="7178" max="7424" width="9.140625" style="1100"/>
    <col min="7425" max="7425" width="3.7109375" style="1100" customWidth="1"/>
    <col min="7426" max="7426" width="5.140625" style="1100" customWidth="1"/>
    <col min="7427" max="7427" width="35.5703125" style="1100" customWidth="1"/>
    <col min="7428" max="7428" width="9.5703125" style="1100" customWidth="1"/>
    <col min="7429" max="7429" width="10.140625" style="1100" customWidth="1"/>
    <col min="7430" max="7431" width="0" style="1100" hidden="1" customWidth="1"/>
    <col min="7432" max="7432" width="18.42578125" style="1100" customWidth="1"/>
    <col min="7433" max="7433" width="23.7109375" style="1100" customWidth="1"/>
    <col min="7434" max="7680" width="9.140625" style="1100"/>
    <col min="7681" max="7681" width="3.7109375" style="1100" customWidth="1"/>
    <col min="7682" max="7682" width="5.140625" style="1100" customWidth="1"/>
    <col min="7683" max="7683" width="35.5703125" style="1100" customWidth="1"/>
    <col min="7684" max="7684" width="9.5703125" style="1100" customWidth="1"/>
    <col min="7685" max="7685" width="10.140625" style="1100" customWidth="1"/>
    <col min="7686" max="7687" width="0" style="1100" hidden="1" customWidth="1"/>
    <col min="7688" max="7688" width="18.42578125" style="1100" customWidth="1"/>
    <col min="7689" max="7689" width="23.7109375" style="1100" customWidth="1"/>
    <col min="7690" max="7936" width="9.140625" style="1100"/>
    <col min="7937" max="7937" width="3.7109375" style="1100" customWidth="1"/>
    <col min="7938" max="7938" width="5.140625" style="1100" customWidth="1"/>
    <col min="7939" max="7939" width="35.5703125" style="1100" customWidth="1"/>
    <col min="7940" max="7940" width="9.5703125" style="1100" customWidth="1"/>
    <col min="7941" max="7941" width="10.140625" style="1100" customWidth="1"/>
    <col min="7942" max="7943" width="0" style="1100" hidden="1" customWidth="1"/>
    <col min="7944" max="7944" width="18.42578125" style="1100" customWidth="1"/>
    <col min="7945" max="7945" width="23.7109375" style="1100" customWidth="1"/>
    <col min="7946" max="8192" width="9.140625" style="1100"/>
    <col min="8193" max="8193" width="3.7109375" style="1100" customWidth="1"/>
    <col min="8194" max="8194" width="5.140625" style="1100" customWidth="1"/>
    <col min="8195" max="8195" width="35.5703125" style="1100" customWidth="1"/>
    <col min="8196" max="8196" width="9.5703125" style="1100" customWidth="1"/>
    <col min="8197" max="8197" width="10.140625" style="1100" customWidth="1"/>
    <col min="8198" max="8199" width="0" style="1100" hidden="1" customWidth="1"/>
    <col min="8200" max="8200" width="18.42578125" style="1100" customWidth="1"/>
    <col min="8201" max="8201" width="23.7109375" style="1100" customWidth="1"/>
    <col min="8202" max="8448" width="9.140625" style="1100"/>
    <col min="8449" max="8449" width="3.7109375" style="1100" customWidth="1"/>
    <col min="8450" max="8450" width="5.140625" style="1100" customWidth="1"/>
    <col min="8451" max="8451" width="35.5703125" style="1100" customWidth="1"/>
    <col min="8452" max="8452" width="9.5703125" style="1100" customWidth="1"/>
    <col min="8453" max="8453" width="10.140625" style="1100" customWidth="1"/>
    <col min="8454" max="8455" width="0" style="1100" hidden="1" customWidth="1"/>
    <col min="8456" max="8456" width="18.42578125" style="1100" customWidth="1"/>
    <col min="8457" max="8457" width="23.7109375" style="1100" customWidth="1"/>
    <col min="8458" max="8704" width="9.140625" style="1100"/>
    <col min="8705" max="8705" width="3.7109375" style="1100" customWidth="1"/>
    <col min="8706" max="8706" width="5.140625" style="1100" customWidth="1"/>
    <col min="8707" max="8707" width="35.5703125" style="1100" customWidth="1"/>
    <col min="8708" max="8708" width="9.5703125" style="1100" customWidth="1"/>
    <col min="8709" max="8709" width="10.140625" style="1100" customWidth="1"/>
    <col min="8710" max="8711" width="0" style="1100" hidden="1" customWidth="1"/>
    <col min="8712" max="8712" width="18.42578125" style="1100" customWidth="1"/>
    <col min="8713" max="8713" width="23.7109375" style="1100" customWidth="1"/>
    <col min="8714" max="8960" width="9.140625" style="1100"/>
    <col min="8961" max="8961" width="3.7109375" style="1100" customWidth="1"/>
    <col min="8962" max="8962" width="5.140625" style="1100" customWidth="1"/>
    <col min="8963" max="8963" width="35.5703125" style="1100" customWidth="1"/>
    <col min="8964" max="8964" width="9.5703125" style="1100" customWidth="1"/>
    <col min="8965" max="8965" width="10.140625" style="1100" customWidth="1"/>
    <col min="8966" max="8967" width="0" style="1100" hidden="1" customWidth="1"/>
    <col min="8968" max="8968" width="18.42578125" style="1100" customWidth="1"/>
    <col min="8969" max="8969" width="23.7109375" style="1100" customWidth="1"/>
    <col min="8970" max="9216" width="9.140625" style="1100"/>
    <col min="9217" max="9217" width="3.7109375" style="1100" customWidth="1"/>
    <col min="9218" max="9218" width="5.140625" style="1100" customWidth="1"/>
    <col min="9219" max="9219" width="35.5703125" style="1100" customWidth="1"/>
    <col min="9220" max="9220" width="9.5703125" style="1100" customWidth="1"/>
    <col min="9221" max="9221" width="10.140625" style="1100" customWidth="1"/>
    <col min="9222" max="9223" width="0" style="1100" hidden="1" customWidth="1"/>
    <col min="9224" max="9224" width="18.42578125" style="1100" customWidth="1"/>
    <col min="9225" max="9225" width="23.7109375" style="1100" customWidth="1"/>
    <col min="9226" max="9472" width="9.140625" style="1100"/>
    <col min="9473" max="9473" width="3.7109375" style="1100" customWidth="1"/>
    <col min="9474" max="9474" width="5.140625" style="1100" customWidth="1"/>
    <col min="9475" max="9475" width="35.5703125" style="1100" customWidth="1"/>
    <col min="9476" max="9476" width="9.5703125" style="1100" customWidth="1"/>
    <col min="9477" max="9477" width="10.140625" style="1100" customWidth="1"/>
    <col min="9478" max="9479" width="0" style="1100" hidden="1" customWidth="1"/>
    <col min="9480" max="9480" width="18.42578125" style="1100" customWidth="1"/>
    <col min="9481" max="9481" width="23.7109375" style="1100" customWidth="1"/>
    <col min="9482" max="9728" width="9.140625" style="1100"/>
    <col min="9729" max="9729" width="3.7109375" style="1100" customWidth="1"/>
    <col min="9730" max="9730" width="5.140625" style="1100" customWidth="1"/>
    <col min="9731" max="9731" width="35.5703125" style="1100" customWidth="1"/>
    <col min="9732" max="9732" width="9.5703125" style="1100" customWidth="1"/>
    <col min="9733" max="9733" width="10.140625" style="1100" customWidth="1"/>
    <col min="9734" max="9735" width="0" style="1100" hidden="1" customWidth="1"/>
    <col min="9736" max="9736" width="18.42578125" style="1100" customWidth="1"/>
    <col min="9737" max="9737" width="23.7109375" style="1100" customWidth="1"/>
    <col min="9738" max="9984" width="9.140625" style="1100"/>
    <col min="9985" max="9985" width="3.7109375" style="1100" customWidth="1"/>
    <col min="9986" max="9986" width="5.140625" style="1100" customWidth="1"/>
    <col min="9987" max="9987" width="35.5703125" style="1100" customWidth="1"/>
    <col min="9988" max="9988" width="9.5703125" style="1100" customWidth="1"/>
    <col min="9989" max="9989" width="10.140625" style="1100" customWidth="1"/>
    <col min="9990" max="9991" width="0" style="1100" hidden="1" customWidth="1"/>
    <col min="9992" max="9992" width="18.42578125" style="1100" customWidth="1"/>
    <col min="9993" max="9993" width="23.7109375" style="1100" customWidth="1"/>
    <col min="9994" max="10240" width="9.140625" style="1100"/>
    <col min="10241" max="10241" width="3.7109375" style="1100" customWidth="1"/>
    <col min="10242" max="10242" width="5.140625" style="1100" customWidth="1"/>
    <col min="10243" max="10243" width="35.5703125" style="1100" customWidth="1"/>
    <col min="10244" max="10244" width="9.5703125" style="1100" customWidth="1"/>
    <col min="10245" max="10245" width="10.140625" style="1100" customWidth="1"/>
    <col min="10246" max="10247" width="0" style="1100" hidden="1" customWidth="1"/>
    <col min="10248" max="10248" width="18.42578125" style="1100" customWidth="1"/>
    <col min="10249" max="10249" width="23.7109375" style="1100" customWidth="1"/>
    <col min="10250" max="10496" width="9.140625" style="1100"/>
    <col min="10497" max="10497" width="3.7109375" style="1100" customWidth="1"/>
    <col min="10498" max="10498" width="5.140625" style="1100" customWidth="1"/>
    <col min="10499" max="10499" width="35.5703125" style="1100" customWidth="1"/>
    <col min="10500" max="10500" width="9.5703125" style="1100" customWidth="1"/>
    <col min="10501" max="10501" width="10.140625" style="1100" customWidth="1"/>
    <col min="10502" max="10503" width="0" style="1100" hidden="1" customWidth="1"/>
    <col min="10504" max="10504" width="18.42578125" style="1100" customWidth="1"/>
    <col min="10505" max="10505" width="23.7109375" style="1100" customWidth="1"/>
    <col min="10506" max="10752" width="9.140625" style="1100"/>
    <col min="10753" max="10753" width="3.7109375" style="1100" customWidth="1"/>
    <col min="10754" max="10754" width="5.140625" style="1100" customWidth="1"/>
    <col min="10755" max="10755" width="35.5703125" style="1100" customWidth="1"/>
    <col min="10756" max="10756" width="9.5703125" style="1100" customWidth="1"/>
    <col min="10757" max="10757" width="10.140625" style="1100" customWidth="1"/>
    <col min="10758" max="10759" width="0" style="1100" hidden="1" customWidth="1"/>
    <col min="10760" max="10760" width="18.42578125" style="1100" customWidth="1"/>
    <col min="10761" max="10761" width="23.7109375" style="1100" customWidth="1"/>
    <col min="10762" max="11008" width="9.140625" style="1100"/>
    <col min="11009" max="11009" width="3.7109375" style="1100" customWidth="1"/>
    <col min="11010" max="11010" width="5.140625" style="1100" customWidth="1"/>
    <col min="11011" max="11011" width="35.5703125" style="1100" customWidth="1"/>
    <col min="11012" max="11012" width="9.5703125" style="1100" customWidth="1"/>
    <col min="11013" max="11013" width="10.140625" style="1100" customWidth="1"/>
    <col min="11014" max="11015" width="0" style="1100" hidden="1" customWidth="1"/>
    <col min="11016" max="11016" width="18.42578125" style="1100" customWidth="1"/>
    <col min="11017" max="11017" width="23.7109375" style="1100" customWidth="1"/>
    <col min="11018" max="11264" width="9.140625" style="1100"/>
    <col min="11265" max="11265" width="3.7109375" style="1100" customWidth="1"/>
    <col min="11266" max="11266" width="5.140625" style="1100" customWidth="1"/>
    <col min="11267" max="11267" width="35.5703125" style="1100" customWidth="1"/>
    <col min="11268" max="11268" width="9.5703125" style="1100" customWidth="1"/>
    <col min="11269" max="11269" width="10.140625" style="1100" customWidth="1"/>
    <col min="11270" max="11271" width="0" style="1100" hidden="1" customWidth="1"/>
    <col min="11272" max="11272" width="18.42578125" style="1100" customWidth="1"/>
    <col min="11273" max="11273" width="23.7109375" style="1100" customWidth="1"/>
    <col min="11274" max="11520" width="9.140625" style="1100"/>
    <col min="11521" max="11521" width="3.7109375" style="1100" customWidth="1"/>
    <col min="11522" max="11522" width="5.140625" style="1100" customWidth="1"/>
    <col min="11523" max="11523" width="35.5703125" style="1100" customWidth="1"/>
    <col min="11524" max="11524" width="9.5703125" style="1100" customWidth="1"/>
    <col min="11525" max="11525" width="10.140625" style="1100" customWidth="1"/>
    <col min="11526" max="11527" width="0" style="1100" hidden="1" customWidth="1"/>
    <col min="11528" max="11528" width="18.42578125" style="1100" customWidth="1"/>
    <col min="11529" max="11529" width="23.7109375" style="1100" customWidth="1"/>
    <col min="11530" max="11776" width="9.140625" style="1100"/>
    <col min="11777" max="11777" width="3.7109375" style="1100" customWidth="1"/>
    <col min="11778" max="11778" width="5.140625" style="1100" customWidth="1"/>
    <col min="11779" max="11779" width="35.5703125" style="1100" customWidth="1"/>
    <col min="11780" max="11780" width="9.5703125" style="1100" customWidth="1"/>
    <col min="11781" max="11781" width="10.140625" style="1100" customWidth="1"/>
    <col min="11782" max="11783" width="0" style="1100" hidden="1" customWidth="1"/>
    <col min="11784" max="11784" width="18.42578125" style="1100" customWidth="1"/>
    <col min="11785" max="11785" width="23.7109375" style="1100" customWidth="1"/>
    <col min="11786" max="12032" width="9.140625" style="1100"/>
    <col min="12033" max="12033" width="3.7109375" style="1100" customWidth="1"/>
    <col min="12034" max="12034" width="5.140625" style="1100" customWidth="1"/>
    <col min="12035" max="12035" width="35.5703125" style="1100" customWidth="1"/>
    <col min="12036" max="12036" width="9.5703125" style="1100" customWidth="1"/>
    <col min="12037" max="12037" width="10.140625" style="1100" customWidth="1"/>
    <col min="12038" max="12039" width="0" style="1100" hidden="1" customWidth="1"/>
    <col min="12040" max="12040" width="18.42578125" style="1100" customWidth="1"/>
    <col min="12041" max="12041" width="23.7109375" style="1100" customWidth="1"/>
    <col min="12042" max="12288" width="9.140625" style="1100"/>
    <col min="12289" max="12289" width="3.7109375" style="1100" customWidth="1"/>
    <col min="12290" max="12290" width="5.140625" style="1100" customWidth="1"/>
    <col min="12291" max="12291" width="35.5703125" style="1100" customWidth="1"/>
    <col min="12292" max="12292" width="9.5703125" style="1100" customWidth="1"/>
    <col min="12293" max="12293" width="10.140625" style="1100" customWidth="1"/>
    <col min="12294" max="12295" width="0" style="1100" hidden="1" customWidth="1"/>
    <col min="12296" max="12296" width="18.42578125" style="1100" customWidth="1"/>
    <col min="12297" max="12297" width="23.7109375" style="1100" customWidth="1"/>
    <col min="12298" max="12544" width="9.140625" style="1100"/>
    <col min="12545" max="12545" width="3.7109375" style="1100" customWidth="1"/>
    <col min="12546" max="12546" width="5.140625" style="1100" customWidth="1"/>
    <col min="12547" max="12547" width="35.5703125" style="1100" customWidth="1"/>
    <col min="12548" max="12548" width="9.5703125" style="1100" customWidth="1"/>
    <col min="12549" max="12549" width="10.140625" style="1100" customWidth="1"/>
    <col min="12550" max="12551" width="0" style="1100" hidden="1" customWidth="1"/>
    <col min="12552" max="12552" width="18.42578125" style="1100" customWidth="1"/>
    <col min="12553" max="12553" width="23.7109375" style="1100" customWidth="1"/>
    <col min="12554" max="12800" width="9.140625" style="1100"/>
    <col min="12801" max="12801" width="3.7109375" style="1100" customWidth="1"/>
    <col min="12802" max="12802" width="5.140625" style="1100" customWidth="1"/>
    <col min="12803" max="12803" width="35.5703125" style="1100" customWidth="1"/>
    <col min="12804" max="12804" width="9.5703125" style="1100" customWidth="1"/>
    <col min="12805" max="12805" width="10.140625" style="1100" customWidth="1"/>
    <col min="12806" max="12807" width="0" style="1100" hidden="1" customWidth="1"/>
    <col min="12808" max="12808" width="18.42578125" style="1100" customWidth="1"/>
    <col min="12809" max="12809" width="23.7109375" style="1100" customWidth="1"/>
    <col min="12810" max="13056" width="9.140625" style="1100"/>
    <col min="13057" max="13057" width="3.7109375" style="1100" customWidth="1"/>
    <col min="13058" max="13058" width="5.140625" style="1100" customWidth="1"/>
    <col min="13059" max="13059" width="35.5703125" style="1100" customWidth="1"/>
    <col min="13060" max="13060" width="9.5703125" style="1100" customWidth="1"/>
    <col min="13061" max="13061" width="10.140625" style="1100" customWidth="1"/>
    <col min="13062" max="13063" width="0" style="1100" hidden="1" customWidth="1"/>
    <col min="13064" max="13064" width="18.42578125" style="1100" customWidth="1"/>
    <col min="13065" max="13065" width="23.7109375" style="1100" customWidth="1"/>
    <col min="13066" max="13312" width="9.140625" style="1100"/>
    <col min="13313" max="13313" width="3.7109375" style="1100" customWidth="1"/>
    <col min="13314" max="13314" width="5.140625" style="1100" customWidth="1"/>
    <col min="13315" max="13315" width="35.5703125" style="1100" customWidth="1"/>
    <col min="13316" max="13316" width="9.5703125" style="1100" customWidth="1"/>
    <col min="13317" max="13317" width="10.140625" style="1100" customWidth="1"/>
    <col min="13318" max="13319" width="0" style="1100" hidden="1" customWidth="1"/>
    <col min="13320" max="13320" width="18.42578125" style="1100" customWidth="1"/>
    <col min="13321" max="13321" width="23.7109375" style="1100" customWidth="1"/>
    <col min="13322" max="13568" width="9.140625" style="1100"/>
    <col min="13569" max="13569" width="3.7109375" style="1100" customWidth="1"/>
    <col min="13570" max="13570" width="5.140625" style="1100" customWidth="1"/>
    <col min="13571" max="13571" width="35.5703125" style="1100" customWidth="1"/>
    <col min="13572" max="13572" width="9.5703125" style="1100" customWidth="1"/>
    <col min="13573" max="13573" width="10.140625" style="1100" customWidth="1"/>
    <col min="13574" max="13575" width="0" style="1100" hidden="1" customWidth="1"/>
    <col min="13576" max="13576" width="18.42578125" style="1100" customWidth="1"/>
    <col min="13577" max="13577" width="23.7109375" style="1100" customWidth="1"/>
    <col min="13578" max="13824" width="9.140625" style="1100"/>
    <col min="13825" max="13825" width="3.7109375" style="1100" customWidth="1"/>
    <col min="13826" max="13826" width="5.140625" style="1100" customWidth="1"/>
    <col min="13827" max="13827" width="35.5703125" style="1100" customWidth="1"/>
    <col min="13828" max="13828" width="9.5703125" style="1100" customWidth="1"/>
    <col min="13829" max="13829" width="10.140625" style="1100" customWidth="1"/>
    <col min="13830" max="13831" width="0" style="1100" hidden="1" customWidth="1"/>
    <col min="13832" max="13832" width="18.42578125" style="1100" customWidth="1"/>
    <col min="13833" max="13833" width="23.7109375" style="1100" customWidth="1"/>
    <col min="13834" max="14080" width="9.140625" style="1100"/>
    <col min="14081" max="14081" width="3.7109375" style="1100" customWidth="1"/>
    <col min="14082" max="14082" width="5.140625" style="1100" customWidth="1"/>
    <col min="14083" max="14083" width="35.5703125" style="1100" customWidth="1"/>
    <col min="14084" max="14084" width="9.5703125" style="1100" customWidth="1"/>
    <col min="14085" max="14085" width="10.140625" style="1100" customWidth="1"/>
    <col min="14086" max="14087" width="0" style="1100" hidden="1" customWidth="1"/>
    <col min="14088" max="14088" width="18.42578125" style="1100" customWidth="1"/>
    <col min="14089" max="14089" width="23.7109375" style="1100" customWidth="1"/>
    <col min="14090" max="14336" width="9.140625" style="1100"/>
    <col min="14337" max="14337" width="3.7109375" style="1100" customWidth="1"/>
    <col min="14338" max="14338" width="5.140625" style="1100" customWidth="1"/>
    <col min="14339" max="14339" width="35.5703125" style="1100" customWidth="1"/>
    <col min="14340" max="14340" width="9.5703125" style="1100" customWidth="1"/>
    <col min="14341" max="14341" width="10.140625" style="1100" customWidth="1"/>
    <col min="14342" max="14343" width="0" style="1100" hidden="1" customWidth="1"/>
    <col min="14344" max="14344" width="18.42578125" style="1100" customWidth="1"/>
    <col min="14345" max="14345" width="23.7109375" style="1100" customWidth="1"/>
    <col min="14346" max="14592" width="9.140625" style="1100"/>
    <col min="14593" max="14593" width="3.7109375" style="1100" customWidth="1"/>
    <col min="14594" max="14594" width="5.140625" style="1100" customWidth="1"/>
    <col min="14595" max="14595" width="35.5703125" style="1100" customWidth="1"/>
    <col min="14596" max="14596" width="9.5703125" style="1100" customWidth="1"/>
    <col min="14597" max="14597" width="10.140625" style="1100" customWidth="1"/>
    <col min="14598" max="14599" width="0" style="1100" hidden="1" customWidth="1"/>
    <col min="14600" max="14600" width="18.42578125" style="1100" customWidth="1"/>
    <col min="14601" max="14601" width="23.7109375" style="1100" customWidth="1"/>
    <col min="14602" max="14848" width="9.140625" style="1100"/>
    <col min="14849" max="14849" width="3.7109375" style="1100" customWidth="1"/>
    <col min="14850" max="14850" width="5.140625" style="1100" customWidth="1"/>
    <col min="14851" max="14851" width="35.5703125" style="1100" customWidth="1"/>
    <col min="14852" max="14852" width="9.5703125" style="1100" customWidth="1"/>
    <col min="14853" max="14853" width="10.140625" style="1100" customWidth="1"/>
    <col min="14854" max="14855" width="0" style="1100" hidden="1" customWidth="1"/>
    <col min="14856" max="14856" width="18.42578125" style="1100" customWidth="1"/>
    <col min="14857" max="14857" width="23.7109375" style="1100" customWidth="1"/>
    <col min="14858" max="15104" width="9.140625" style="1100"/>
    <col min="15105" max="15105" width="3.7109375" style="1100" customWidth="1"/>
    <col min="15106" max="15106" width="5.140625" style="1100" customWidth="1"/>
    <col min="15107" max="15107" width="35.5703125" style="1100" customWidth="1"/>
    <col min="15108" max="15108" width="9.5703125" style="1100" customWidth="1"/>
    <col min="15109" max="15109" width="10.140625" style="1100" customWidth="1"/>
    <col min="15110" max="15111" width="0" style="1100" hidden="1" customWidth="1"/>
    <col min="15112" max="15112" width="18.42578125" style="1100" customWidth="1"/>
    <col min="15113" max="15113" width="23.7109375" style="1100" customWidth="1"/>
    <col min="15114" max="15360" width="9.140625" style="1100"/>
    <col min="15361" max="15361" width="3.7109375" style="1100" customWidth="1"/>
    <col min="15362" max="15362" width="5.140625" style="1100" customWidth="1"/>
    <col min="15363" max="15363" width="35.5703125" style="1100" customWidth="1"/>
    <col min="15364" max="15364" width="9.5703125" style="1100" customWidth="1"/>
    <col min="15365" max="15365" width="10.140625" style="1100" customWidth="1"/>
    <col min="15366" max="15367" width="0" style="1100" hidden="1" customWidth="1"/>
    <col min="15368" max="15368" width="18.42578125" style="1100" customWidth="1"/>
    <col min="15369" max="15369" width="23.7109375" style="1100" customWidth="1"/>
    <col min="15370" max="15616" width="9.140625" style="1100"/>
    <col min="15617" max="15617" width="3.7109375" style="1100" customWidth="1"/>
    <col min="15618" max="15618" width="5.140625" style="1100" customWidth="1"/>
    <col min="15619" max="15619" width="35.5703125" style="1100" customWidth="1"/>
    <col min="15620" max="15620" width="9.5703125" style="1100" customWidth="1"/>
    <col min="15621" max="15621" width="10.140625" style="1100" customWidth="1"/>
    <col min="15622" max="15623" width="0" style="1100" hidden="1" customWidth="1"/>
    <col min="15624" max="15624" width="18.42578125" style="1100" customWidth="1"/>
    <col min="15625" max="15625" width="23.7109375" style="1100" customWidth="1"/>
    <col min="15626" max="15872" width="9.140625" style="1100"/>
    <col min="15873" max="15873" width="3.7109375" style="1100" customWidth="1"/>
    <col min="15874" max="15874" width="5.140625" style="1100" customWidth="1"/>
    <col min="15875" max="15875" width="35.5703125" style="1100" customWidth="1"/>
    <col min="15876" max="15876" width="9.5703125" style="1100" customWidth="1"/>
    <col min="15877" max="15877" width="10.140625" style="1100" customWidth="1"/>
    <col min="15878" max="15879" width="0" style="1100" hidden="1" customWidth="1"/>
    <col min="15880" max="15880" width="18.42578125" style="1100" customWidth="1"/>
    <col min="15881" max="15881" width="23.7109375" style="1100" customWidth="1"/>
    <col min="15882" max="16128" width="9.140625" style="1100"/>
    <col min="16129" max="16129" width="3.7109375" style="1100" customWidth="1"/>
    <col min="16130" max="16130" width="5.140625" style="1100" customWidth="1"/>
    <col min="16131" max="16131" width="35.5703125" style="1100" customWidth="1"/>
    <col min="16132" max="16132" width="9.5703125" style="1100" customWidth="1"/>
    <col min="16133" max="16133" width="10.140625" style="1100" customWidth="1"/>
    <col min="16134" max="16135" width="0" style="1100" hidden="1" customWidth="1"/>
    <col min="16136" max="16136" width="18.42578125" style="1100" customWidth="1"/>
    <col min="16137" max="16137" width="23.7109375" style="1100" customWidth="1"/>
    <col min="16138" max="16384" width="9.140625" style="1100"/>
  </cols>
  <sheetData>
    <row r="1" spans="1:13" s="1058" customFormat="1" ht="12.75">
      <c r="A1" s="1057"/>
      <c r="C1" s="1058" t="s">
        <v>768</v>
      </c>
      <c r="E1" s="1195"/>
      <c r="F1" s="1057"/>
      <c r="I1" s="1105"/>
      <c r="J1" s="1057"/>
      <c r="K1" s="1059"/>
      <c r="L1" s="1059"/>
      <c r="M1" s="1059"/>
    </row>
    <row r="2" spans="1:13" s="1065" customFormat="1" ht="12.75">
      <c r="A2" s="1058"/>
      <c r="B2" s="1060"/>
      <c r="C2" s="1106"/>
      <c r="D2" s="1106"/>
      <c r="E2" s="1195"/>
      <c r="F2" s="1067"/>
      <c r="G2" s="1067"/>
      <c r="H2" s="1107"/>
      <c r="I2" s="1108"/>
    </row>
    <row r="3" spans="1:13" s="1065" customFormat="1" ht="12.75">
      <c r="A3" s="1115"/>
      <c r="B3" s="1116" t="s">
        <v>27</v>
      </c>
      <c r="C3" s="1117" t="s">
        <v>647</v>
      </c>
      <c r="D3" s="1117"/>
      <c r="E3" s="1196"/>
      <c r="F3" s="1119"/>
      <c r="G3" s="1119"/>
      <c r="H3" s="1119"/>
      <c r="I3" s="1132"/>
      <c r="J3" s="1115"/>
      <c r="K3" s="1115"/>
    </row>
    <row r="4" spans="1:13" s="1065" customFormat="1" ht="12.75" customHeight="1">
      <c r="B4" s="1060"/>
      <c r="C4" s="1066"/>
      <c r="D4" s="1069" t="s">
        <v>587</v>
      </c>
      <c r="E4" s="1197" t="s">
        <v>588</v>
      </c>
      <c r="F4" s="1069" t="s">
        <v>589</v>
      </c>
      <c r="G4" s="1069" t="s">
        <v>590</v>
      </c>
      <c r="H4" s="1069" t="s">
        <v>591</v>
      </c>
      <c r="I4" s="1109" t="s">
        <v>592</v>
      </c>
    </row>
    <row r="5" spans="1:13" s="1065" customFormat="1" ht="12.75" customHeight="1">
      <c r="B5" s="1060"/>
      <c r="C5" s="1066"/>
      <c r="D5" s="1069"/>
      <c r="E5" s="1197"/>
      <c r="F5" s="1069"/>
      <c r="G5" s="1069"/>
      <c r="H5" s="1069"/>
      <c r="I5" s="1109"/>
    </row>
    <row r="6" spans="1:13" s="1065" customFormat="1" ht="89.25">
      <c r="B6" s="1072" t="s">
        <v>8</v>
      </c>
      <c r="C6" s="1073" t="s">
        <v>648</v>
      </c>
      <c r="D6" s="1074" t="s">
        <v>324</v>
      </c>
      <c r="E6" s="1078">
        <v>1</v>
      </c>
      <c r="F6" s="1076"/>
      <c r="G6" s="1076"/>
      <c r="H6" s="1076"/>
      <c r="I6" s="1077">
        <f>PRODUCT(E6,H6)</f>
        <v>1</v>
      </c>
    </row>
    <row r="7" spans="1:13" s="1065" customFormat="1" ht="12.75" customHeight="1">
      <c r="B7" s="1060"/>
      <c r="C7" s="1066"/>
      <c r="D7" s="1069"/>
      <c r="E7" s="1197"/>
      <c r="F7" s="1069"/>
      <c r="G7" s="1069"/>
      <c r="H7" s="1069"/>
      <c r="I7" s="1109"/>
    </row>
    <row r="8" spans="1:13" s="1065" customFormat="1" ht="41.25" customHeight="1">
      <c r="B8" s="1072" t="s">
        <v>31</v>
      </c>
      <c r="C8" s="1073" t="s">
        <v>649</v>
      </c>
      <c r="D8" s="1074" t="s">
        <v>324</v>
      </c>
      <c r="E8" s="1078">
        <v>1</v>
      </c>
      <c r="F8" s="1076"/>
      <c r="G8" s="1076"/>
      <c r="H8" s="1076"/>
      <c r="I8" s="1077">
        <f>PRODUCT(E8,H8)</f>
        <v>1</v>
      </c>
    </row>
    <row r="9" spans="1:13" s="1065" customFormat="1" ht="12.75" customHeight="1">
      <c r="B9" s="1072"/>
      <c r="C9" s="1073"/>
      <c r="D9" s="1074"/>
      <c r="E9" s="1078"/>
      <c r="F9" s="1076"/>
      <c r="G9" s="1076"/>
      <c r="H9" s="1076"/>
      <c r="I9" s="1077"/>
    </row>
    <row r="10" spans="1:13" s="1065" customFormat="1" ht="39" customHeight="1">
      <c r="B10" s="1072" t="s">
        <v>6</v>
      </c>
      <c r="C10" s="1073" t="s">
        <v>650</v>
      </c>
      <c r="D10" s="1074" t="s">
        <v>324</v>
      </c>
      <c r="E10" s="1078">
        <v>4</v>
      </c>
      <c r="F10" s="1076"/>
      <c r="G10" s="1076"/>
      <c r="H10" s="1076"/>
      <c r="I10" s="1077">
        <f>PRODUCT(E10,H10)</f>
        <v>4</v>
      </c>
    </row>
    <row r="11" spans="1:13" s="1065" customFormat="1" ht="12.75">
      <c r="B11" s="1072"/>
      <c r="C11" s="1073"/>
      <c r="D11" s="1074"/>
      <c r="E11" s="1078"/>
      <c r="F11" s="1076"/>
      <c r="G11" s="1076"/>
      <c r="H11" s="1076"/>
      <c r="I11" s="1077"/>
    </row>
    <row r="12" spans="1:13" s="1065" customFormat="1" ht="68.25" customHeight="1">
      <c r="B12" s="1072" t="s">
        <v>32</v>
      </c>
      <c r="C12" s="1073" t="s">
        <v>651</v>
      </c>
      <c r="D12" s="1074" t="s">
        <v>324</v>
      </c>
      <c r="E12" s="1078">
        <v>1</v>
      </c>
      <c r="F12" s="1076"/>
      <c r="G12" s="1076"/>
      <c r="H12" s="1076"/>
      <c r="I12" s="1077">
        <f>PRODUCT(E12,H12)</f>
        <v>1</v>
      </c>
    </row>
    <row r="13" spans="1:13" s="1065" customFormat="1" ht="12.75">
      <c r="B13" s="1072"/>
      <c r="C13" s="1073"/>
      <c r="D13" s="1074"/>
      <c r="E13" s="1078"/>
      <c r="F13" s="1076"/>
      <c r="G13" s="1076"/>
      <c r="H13" s="1076"/>
      <c r="I13" s="1077"/>
    </row>
    <row r="14" spans="1:13" s="1065" customFormat="1" ht="66" customHeight="1">
      <c r="B14" s="1072" t="s">
        <v>107</v>
      </c>
      <c r="C14" s="1073" t="s">
        <v>652</v>
      </c>
      <c r="D14" s="1074" t="s">
        <v>324</v>
      </c>
      <c r="E14" s="1078">
        <v>1</v>
      </c>
      <c r="F14" s="1076"/>
      <c r="G14" s="1076"/>
      <c r="H14" s="1076"/>
      <c r="I14" s="1077">
        <f>PRODUCT(E14,H14)</f>
        <v>1</v>
      </c>
    </row>
    <row r="15" spans="1:13" s="1065" customFormat="1" ht="12.75">
      <c r="B15" s="1072"/>
      <c r="C15" s="1073" t="s">
        <v>27</v>
      </c>
      <c r="D15" s="1074"/>
      <c r="E15" s="1078"/>
      <c r="F15" s="1076"/>
      <c r="G15" s="1076"/>
      <c r="H15" s="1076"/>
      <c r="I15" s="1077"/>
    </row>
    <row r="16" spans="1:13" s="1065" customFormat="1" ht="76.5">
      <c r="B16" s="1072" t="s">
        <v>96</v>
      </c>
      <c r="C16" s="1073" t="s">
        <v>653</v>
      </c>
      <c r="D16" s="1074" t="s">
        <v>324</v>
      </c>
      <c r="E16" s="1078">
        <v>1</v>
      </c>
      <c r="F16" s="1076"/>
      <c r="G16" s="1076"/>
      <c r="H16" s="1076"/>
      <c r="I16" s="1077">
        <f>PRODUCT(E16,H16)</f>
        <v>1</v>
      </c>
    </row>
    <row r="17" spans="2:9" s="1065" customFormat="1" ht="12.75">
      <c r="B17" s="1072"/>
      <c r="C17" s="1073"/>
      <c r="D17" s="1074"/>
      <c r="E17" s="1078"/>
      <c r="F17" s="1076"/>
      <c r="G17" s="1078"/>
      <c r="H17" s="1076"/>
      <c r="I17" s="1077"/>
    </row>
    <row r="18" spans="2:9" s="1065" customFormat="1" ht="80.25" customHeight="1">
      <c r="B18" s="1072" t="s">
        <v>105</v>
      </c>
      <c r="C18" s="1073" t="s">
        <v>654</v>
      </c>
      <c r="D18" s="1074" t="s">
        <v>282</v>
      </c>
      <c r="E18" s="1078">
        <v>40</v>
      </c>
      <c r="F18" s="1076"/>
      <c r="G18" s="1078"/>
      <c r="H18" s="1076"/>
      <c r="I18" s="1077">
        <f>PRODUCT(E18,H18)</f>
        <v>40</v>
      </c>
    </row>
    <row r="19" spans="2:9" s="1065" customFormat="1" ht="12.75">
      <c r="B19" s="1072"/>
      <c r="C19" s="1073"/>
      <c r="D19" s="1074"/>
      <c r="E19" s="1078"/>
      <c r="F19" s="1076"/>
      <c r="G19" s="1078"/>
      <c r="H19" s="1076"/>
      <c r="I19" s="1077"/>
    </row>
    <row r="20" spans="2:9" s="1065" customFormat="1" ht="92.25" customHeight="1">
      <c r="B20" s="1072" t="s">
        <v>292</v>
      </c>
      <c r="C20" s="1073" t="s">
        <v>655</v>
      </c>
      <c r="D20" s="1074" t="s">
        <v>324</v>
      </c>
      <c r="E20" s="1078">
        <v>4</v>
      </c>
      <c r="F20" s="1076"/>
      <c r="G20" s="1078"/>
      <c r="H20" s="1076"/>
      <c r="I20" s="1077">
        <f>PRODUCT(E20,H20)</f>
        <v>4</v>
      </c>
    </row>
    <row r="21" spans="2:9" s="1065" customFormat="1" ht="12" customHeight="1">
      <c r="B21" s="1072"/>
      <c r="C21" s="1073"/>
      <c r="D21" s="1074"/>
      <c r="E21" s="1078"/>
      <c r="F21" s="1076"/>
      <c r="G21" s="1076"/>
      <c r="H21" s="1076"/>
      <c r="I21" s="1077"/>
    </row>
    <row r="22" spans="2:9" s="1065" customFormat="1" ht="38.25">
      <c r="B22" s="1072" t="s">
        <v>294</v>
      </c>
      <c r="C22" s="1073" t="s">
        <v>769</v>
      </c>
      <c r="D22" s="1074" t="s">
        <v>324</v>
      </c>
      <c r="E22" s="1078">
        <v>1</v>
      </c>
      <c r="F22" s="1076"/>
      <c r="G22" s="1076"/>
      <c r="H22" s="1076"/>
      <c r="I22" s="1077">
        <f>PRODUCT(E22,H22)</f>
        <v>1</v>
      </c>
    </row>
    <row r="23" spans="2:9" s="1065" customFormat="1" ht="12.75">
      <c r="B23" s="1072"/>
      <c r="C23" s="1073"/>
      <c r="D23" s="1074"/>
      <c r="E23" s="1078"/>
      <c r="F23" s="1076"/>
      <c r="G23" s="1076"/>
      <c r="H23" s="1076"/>
      <c r="I23" s="1077"/>
    </row>
    <row r="24" spans="2:9" s="1065" customFormat="1" ht="25.5">
      <c r="B24" s="1072" t="s">
        <v>298</v>
      </c>
      <c r="C24" s="1073" t="s">
        <v>602</v>
      </c>
      <c r="D24" s="1074" t="s">
        <v>324</v>
      </c>
      <c r="E24" s="1078">
        <v>1</v>
      </c>
      <c r="F24" s="1076"/>
      <c r="G24" s="1076"/>
      <c r="H24" s="1076"/>
      <c r="I24" s="1077">
        <f>PRODUCT(E24,H24)</f>
        <v>1</v>
      </c>
    </row>
    <row r="25" spans="2:9" s="1065" customFormat="1" ht="12.75" customHeight="1">
      <c r="B25" s="1072"/>
      <c r="C25" s="1073"/>
      <c r="D25" s="1074"/>
      <c r="E25" s="1078"/>
      <c r="F25" s="1076"/>
      <c r="G25" s="1076"/>
      <c r="H25" s="1076"/>
      <c r="I25" s="1077"/>
    </row>
    <row r="26" spans="2:9" s="1065" customFormat="1" ht="25.5">
      <c r="B26" s="1072" t="s">
        <v>300</v>
      </c>
      <c r="C26" s="1073" t="s">
        <v>656</v>
      </c>
      <c r="D26" s="1074" t="s">
        <v>324</v>
      </c>
      <c r="E26" s="1078">
        <v>1</v>
      </c>
      <c r="F26" s="1076"/>
      <c r="G26" s="1076"/>
      <c r="H26" s="1076"/>
      <c r="I26" s="1077">
        <f>PRODUCT(E26,H26)</f>
        <v>1</v>
      </c>
    </row>
    <row r="27" spans="2:9" s="1065" customFormat="1" ht="12.75">
      <c r="B27" s="1072"/>
      <c r="C27" s="1073"/>
      <c r="D27" s="1074"/>
      <c r="E27" s="1078"/>
      <c r="F27" s="1076"/>
      <c r="G27" s="1076"/>
      <c r="H27" s="1076"/>
      <c r="I27" s="1077"/>
    </row>
    <row r="28" spans="2:9" s="1065" customFormat="1" ht="39.75" customHeight="1">
      <c r="B28" s="1072" t="s">
        <v>302</v>
      </c>
      <c r="C28" s="1073" t="s">
        <v>657</v>
      </c>
      <c r="D28" s="1074" t="s">
        <v>282</v>
      </c>
      <c r="E28" s="1078">
        <v>150</v>
      </c>
      <c r="F28" s="1076"/>
      <c r="G28" s="1076"/>
      <c r="H28" s="1076"/>
      <c r="I28" s="1077">
        <f>PRODUCT(E28,H28)</f>
        <v>150</v>
      </c>
    </row>
    <row r="29" spans="2:9" s="1065" customFormat="1" ht="12.75">
      <c r="B29" s="1072"/>
      <c r="C29" s="1073"/>
      <c r="D29" s="1074"/>
      <c r="E29" s="1078"/>
      <c r="F29" s="1076"/>
      <c r="G29" s="1076"/>
      <c r="H29" s="1076"/>
      <c r="I29" s="1077"/>
    </row>
    <row r="30" spans="2:9" s="1065" customFormat="1" ht="12.75">
      <c r="B30" s="1072" t="s">
        <v>303</v>
      </c>
      <c r="C30" s="1073" t="s">
        <v>603</v>
      </c>
      <c r="D30" s="1074" t="s">
        <v>575</v>
      </c>
      <c r="E30" s="1078">
        <v>6</v>
      </c>
      <c r="F30" s="1076"/>
      <c r="G30" s="1076"/>
      <c r="H30" s="1201">
        <v>45</v>
      </c>
      <c r="I30" s="1077">
        <f>PRODUCT(E30,H30)</f>
        <v>270</v>
      </c>
    </row>
    <row r="31" spans="2:9" s="1065" customFormat="1" ht="12.75">
      <c r="B31" s="1072"/>
      <c r="C31" s="1073"/>
      <c r="D31" s="1074"/>
      <c r="E31" s="1078"/>
      <c r="F31" s="1076"/>
      <c r="G31" s="1076"/>
      <c r="H31" s="1076"/>
      <c r="I31" s="1077"/>
    </row>
    <row r="32" spans="2:9" s="1065" customFormat="1" ht="12.75">
      <c r="B32" s="1072" t="s">
        <v>304</v>
      </c>
      <c r="C32" s="1073" t="s">
        <v>658</v>
      </c>
      <c r="D32" s="1074" t="s">
        <v>575</v>
      </c>
      <c r="E32" s="1078">
        <v>8</v>
      </c>
      <c r="F32" s="1076"/>
      <c r="G32" s="1076"/>
      <c r="H32" s="1201">
        <v>45</v>
      </c>
      <c r="I32" s="1077">
        <f>PRODUCT(E32,H32)</f>
        <v>360</v>
      </c>
    </row>
    <row r="33" spans="1:11" s="1065" customFormat="1" ht="12.75">
      <c r="B33" s="1072"/>
      <c r="C33" s="1073"/>
      <c r="D33" s="1074"/>
      <c r="E33" s="1078"/>
      <c r="F33" s="1076"/>
      <c r="G33" s="1076"/>
      <c r="H33" s="1076"/>
      <c r="I33" s="1077"/>
    </row>
    <row r="34" spans="1:11" s="1065" customFormat="1" ht="26.25" customHeight="1">
      <c r="B34" s="1072" t="s">
        <v>305</v>
      </c>
      <c r="C34" s="1073" t="s">
        <v>659</v>
      </c>
      <c r="D34" s="1074" t="s">
        <v>324</v>
      </c>
      <c r="E34" s="1078">
        <v>1</v>
      </c>
      <c r="F34" s="1076"/>
      <c r="G34" s="1076"/>
      <c r="H34" s="1076"/>
      <c r="I34" s="1077">
        <f>PRODUCT(E34,H34)</f>
        <v>1</v>
      </c>
    </row>
    <row r="35" spans="1:11" s="1065" customFormat="1" ht="13.5" thickBot="1">
      <c r="B35" s="1072"/>
      <c r="C35" s="1073"/>
      <c r="D35" s="1074"/>
      <c r="E35" s="1078"/>
      <c r="F35" s="1076"/>
      <c r="G35" s="1076"/>
      <c r="H35" s="1076"/>
      <c r="I35" s="1077"/>
    </row>
    <row r="36" spans="1:11" s="1065" customFormat="1" ht="13.5" thickBot="1">
      <c r="B36" s="1121"/>
      <c r="C36" s="1122" t="s">
        <v>606</v>
      </c>
      <c r="D36" s="1123"/>
      <c r="E36" s="1198"/>
      <c r="F36" s="1125"/>
      <c r="G36" s="1125"/>
      <c r="H36" s="1125"/>
      <c r="I36" s="1126">
        <f>SUM(I6:I34)</f>
        <v>837</v>
      </c>
    </row>
    <row r="37" spans="1:11" s="1065" customFormat="1" ht="12.75">
      <c r="B37" s="1072"/>
      <c r="C37" s="1066"/>
      <c r="D37" s="1073"/>
      <c r="E37" s="1078"/>
      <c r="F37" s="1076"/>
      <c r="G37" s="1076"/>
      <c r="H37" s="1076"/>
      <c r="I37" s="1077"/>
      <c r="K37" s="1079"/>
    </row>
    <row r="38" spans="1:11" s="1065" customFormat="1" ht="12.75">
      <c r="B38" s="1072"/>
      <c r="C38" s="1066"/>
      <c r="D38" s="1073"/>
      <c r="E38" s="1078"/>
      <c r="F38" s="1076"/>
      <c r="G38" s="1076"/>
      <c r="H38" s="1076"/>
      <c r="I38" s="1077"/>
    </row>
    <row r="39" spans="1:11" s="1065" customFormat="1" ht="12.75">
      <c r="A39" s="1115"/>
      <c r="B39" s="1127"/>
      <c r="C39" s="1117" t="s">
        <v>660</v>
      </c>
      <c r="D39" s="1133"/>
      <c r="E39" s="1130"/>
      <c r="F39" s="1129"/>
      <c r="G39" s="1129"/>
      <c r="H39" s="1129"/>
      <c r="I39" s="1134"/>
      <c r="J39" s="1115"/>
      <c r="K39" s="1115"/>
    </row>
    <row r="40" spans="1:11" s="1065" customFormat="1" ht="12.75">
      <c r="B40" s="1072"/>
      <c r="C40" s="1066"/>
      <c r="D40" s="1073"/>
      <c r="E40" s="1078"/>
      <c r="F40" s="1076"/>
      <c r="G40" s="1076"/>
      <c r="H40" s="1076"/>
      <c r="I40" s="1077"/>
    </row>
    <row r="41" spans="1:11" s="1065" customFormat="1" ht="69.75" customHeight="1">
      <c r="B41" s="1072" t="s">
        <v>8</v>
      </c>
      <c r="C41" s="1073" t="s">
        <v>770</v>
      </c>
      <c r="D41" s="1074" t="s">
        <v>324</v>
      </c>
      <c r="E41" s="1078">
        <v>1</v>
      </c>
      <c r="F41" s="1076"/>
      <c r="G41" s="1076"/>
      <c r="H41" s="1076"/>
      <c r="I41" s="1077">
        <f>PRODUCT(E41,H41)</f>
        <v>1</v>
      </c>
    </row>
    <row r="42" spans="1:11" s="1065" customFormat="1" ht="12.75">
      <c r="B42" s="1072"/>
      <c r="C42" s="1073"/>
      <c r="D42" s="1074"/>
      <c r="E42" s="1078"/>
      <c r="F42" s="1076"/>
      <c r="G42" s="1076"/>
      <c r="H42" s="1076"/>
      <c r="I42" s="1077"/>
    </row>
    <row r="43" spans="1:11" s="1065" customFormat="1" ht="93" customHeight="1">
      <c r="B43" s="1072" t="s">
        <v>31</v>
      </c>
      <c r="C43" s="1073" t="s">
        <v>661</v>
      </c>
      <c r="D43" s="1074" t="s">
        <v>324</v>
      </c>
      <c r="E43" s="1078">
        <v>1</v>
      </c>
      <c r="F43" s="1076"/>
      <c r="G43" s="1076"/>
      <c r="H43" s="1076"/>
      <c r="I43" s="1077">
        <f>PRODUCT(E43,H43)</f>
        <v>1</v>
      </c>
    </row>
    <row r="44" spans="1:11" s="1065" customFormat="1" ht="12.75">
      <c r="B44" s="1072"/>
      <c r="C44" s="1073"/>
      <c r="D44" s="1074"/>
      <c r="E44" s="1078"/>
      <c r="F44" s="1076"/>
      <c r="G44" s="1076"/>
      <c r="H44" s="1076"/>
      <c r="I44" s="1077"/>
    </row>
    <row r="45" spans="1:11" s="1065" customFormat="1" ht="39" customHeight="1">
      <c r="B45" s="1072" t="s">
        <v>6</v>
      </c>
      <c r="C45" s="1073" t="s">
        <v>662</v>
      </c>
      <c r="D45" s="1074" t="s">
        <v>575</v>
      </c>
      <c r="E45" s="1078">
        <v>5</v>
      </c>
      <c r="F45" s="1076"/>
      <c r="G45" s="1076"/>
      <c r="H45" s="1201">
        <v>45</v>
      </c>
      <c r="I45" s="1077">
        <f>PRODUCT(E45,H45)</f>
        <v>225</v>
      </c>
    </row>
    <row r="46" spans="1:11" s="1065" customFormat="1" ht="12.75">
      <c r="B46" s="1072"/>
      <c r="C46" s="1073"/>
      <c r="D46" s="1074"/>
      <c r="E46" s="1078"/>
      <c r="F46" s="1076"/>
      <c r="G46" s="1076"/>
      <c r="H46" s="1076"/>
      <c r="I46" s="1077"/>
    </row>
    <row r="47" spans="1:11" s="1065" customFormat="1" ht="14.25">
      <c r="B47" s="1072" t="s">
        <v>32</v>
      </c>
      <c r="C47" s="1073" t="s">
        <v>623</v>
      </c>
      <c r="D47" s="1074" t="s">
        <v>618</v>
      </c>
      <c r="E47" s="1078">
        <v>10</v>
      </c>
      <c r="F47" s="1076"/>
      <c r="G47" s="1076"/>
      <c r="H47" s="1076"/>
      <c r="I47" s="1077">
        <f>PRODUCT(E47,H47)</f>
        <v>10</v>
      </c>
    </row>
    <row r="48" spans="1:11" s="1065" customFormat="1" ht="13.5" thickBot="1">
      <c r="B48" s="1072"/>
      <c r="C48" s="1073"/>
      <c r="D48" s="1074"/>
      <c r="E48" s="1078"/>
      <c r="F48" s="1076"/>
      <c r="G48" s="1076"/>
      <c r="H48" s="1076"/>
      <c r="I48" s="1077"/>
    </row>
    <row r="49" spans="1:11" s="1065" customFormat="1" ht="13.5" thickBot="1">
      <c r="B49" s="1121"/>
      <c r="C49" s="1122" t="s">
        <v>606</v>
      </c>
      <c r="D49" s="1122"/>
      <c r="E49" s="1198"/>
      <c r="F49" s="1125"/>
      <c r="G49" s="1125"/>
      <c r="H49" s="1125"/>
      <c r="I49" s="1126">
        <f>SUM(I41:I47)</f>
        <v>237</v>
      </c>
    </row>
    <row r="50" spans="1:11" s="1065" customFormat="1" ht="12.75">
      <c r="B50" s="1072"/>
      <c r="C50" s="1066"/>
      <c r="D50" s="1066"/>
      <c r="E50" s="1078"/>
      <c r="F50" s="1076"/>
      <c r="G50" s="1076"/>
      <c r="H50" s="1076"/>
      <c r="I50" s="1077"/>
    </row>
    <row r="51" spans="1:11" s="1065" customFormat="1" ht="12.75">
      <c r="B51" s="1072"/>
      <c r="C51" s="1066"/>
      <c r="D51" s="1066"/>
      <c r="E51" s="1078"/>
      <c r="F51" s="1076"/>
      <c r="G51" s="1076"/>
      <c r="H51" s="1076"/>
      <c r="I51" s="1077"/>
    </row>
    <row r="52" spans="1:11" s="1065" customFormat="1" ht="12.75">
      <c r="B52" s="1072"/>
      <c r="C52" s="1066"/>
      <c r="D52" s="1066"/>
      <c r="E52" s="1078"/>
      <c r="F52" s="1076"/>
      <c r="G52" s="1076"/>
      <c r="H52" s="1076"/>
      <c r="I52" s="1077"/>
      <c r="K52" s="1079"/>
    </row>
    <row r="53" spans="1:11" s="1065" customFormat="1" ht="12.75">
      <c r="B53" s="1072"/>
      <c r="C53" s="1066"/>
      <c r="D53" s="1066"/>
      <c r="E53" s="1078"/>
      <c r="F53" s="1076"/>
      <c r="G53" s="1076"/>
      <c r="H53" s="1076"/>
      <c r="I53" s="1077"/>
    </row>
    <row r="54" spans="1:11" s="1065" customFormat="1" ht="12.75">
      <c r="A54" s="1115"/>
      <c r="B54" s="1127"/>
      <c r="C54" s="1117" t="s">
        <v>766</v>
      </c>
      <c r="D54" s="1117"/>
      <c r="E54" s="1130"/>
      <c r="F54" s="1129"/>
      <c r="G54" s="1129"/>
      <c r="H54" s="1129"/>
      <c r="I54" s="1134"/>
      <c r="J54" s="1115"/>
      <c r="K54" s="1115"/>
    </row>
    <row r="55" spans="1:11" s="1065" customFormat="1" ht="12.75">
      <c r="B55" s="1072"/>
      <c r="C55" s="1066"/>
      <c r="D55" s="1066"/>
      <c r="E55" s="1078"/>
      <c r="F55" s="1076"/>
      <c r="G55" s="1076"/>
      <c r="H55" s="1076"/>
      <c r="I55" s="1077"/>
    </row>
    <row r="56" spans="1:11" s="1065" customFormat="1" ht="12.75">
      <c r="B56" s="1072"/>
      <c r="C56" s="1066"/>
      <c r="D56" s="1066"/>
      <c r="E56" s="1078"/>
      <c r="F56" s="1076"/>
      <c r="G56" s="1076"/>
      <c r="H56" s="1076"/>
      <c r="I56" s="1077"/>
    </row>
    <row r="57" spans="1:11" s="1065" customFormat="1" ht="12.75">
      <c r="A57" s="1058"/>
      <c r="B57" s="1060"/>
      <c r="C57" s="1110" t="s">
        <v>663</v>
      </c>
      <c r="D57" s="1106"/>
      <c r="E57" s="1195"/>
      <c r="F57" s="1067"/>
      <c r="G57" s="1067"/>
      <c r="H57" s="1067"/>
      <c r="I57" s="1093">
        <f>SUM(I36)</f>
        <v>837</v>
      </c>
    </row>
    <row r="58" spans="1:11" s="1065" customFormat="1" ht="12.75">
      <c r="A58" s="1058"/>
      <c r="B58" s="1060"/>
      <c r="C58" s="1110"/>
      <c r="D58" s="1106"/>
      <c r="E58" s="1195"/>
      <c r="F58" s="1067"/>
      <c r="G58" s="1067"/>
      <c r="H58" s="1067"/>
      <c r="I58" s="1093"/>
    </row>
    <row r="59" spans="1:11" s="1065" customFormat="1" ht="12.75">
      <c r="A59" s="1058"/>
      <c r="B59" s="1060"/>
      <c r="C59" s="1110" t="s">
        <v>625</v>
      </c>
      <c r="D59" s="1106"/>
      <c r="E59" s="1195"/>
      <c r="F59" s="1067"/>
      <c r="G59" s="1067"/>
      <c r="H59" s="1067"/>
      <c r="I59" s="1093">
        <f>SUM(I49)</f>
        <v>237</v>
      </c>
    </row>
    <row r="60" spans="1:11" s="1065" customFormat="1" ht="13.5" thickBot="1">
      <c r="A60" s="1058"/>
      <c r="B60" s="1060"/>
      <c r="C60" s="1110"/>
      <c r="D60" s="1106"/>
      <c r="E60" s="1195"/>
      <c r="F60" s="1067"/>
      <c r="G60" s="1067"/>
      <c r="H60" s="1067"/>
      <c r="I60" s="1093"/>
    </row>
    <row r="61" spans="1:11" s="1065" customFormat="1" ht="13.5" thickTop="1">
      <c r="A61" s="1058"/>
      <c r="B61" s="1060"/>
      <c r="C61" s="1111" t="s">
        <v>606</v>
      </c>
      <c r="D61" s="1112"/>
      <c r="E61" s="1199"/>
      <c r="F61" s="1096"/>
      <c r="G61" s="1096"/>
      <c r="H61" s="1096"/>
      <c r="I61" s="1097">
        <f>SUM(I56:I59)</f>
        <v>1074</v>
      </c>
    </row>
    <row r="62" spans="1:11" s="1065" customFormat="1" ht="12.75">
      <c r="A62" s="1058"/>
      <c r="B62" s="1060"/>
      <c r="C62" s="1110"/>
      <c r="D62" s="1106"/>
      <c r="E62" s="1195"/>
      <c r="F62" s="1067"/>
      <c r="G62" s="1067"/>
      <c r="H62" s="1067"/>
      <c r="I62" s="1093"/>
    </row>
    <row r="63" spans="1:11" s="1065" customFormat="1" ht="12.75">
      <c r="B63" s="1072"/>
      <c r="C63" s="1073"/>
      <c r="D63" s="1074"/>
      <c r="E63" s="1078"/>
      <c r="F63" s="1076"/>
      <c r="G63" s="1076"/>
      <c r="H63" s="1076"/>
      <c r="I63" s="1088"/>
    </row>
    <row r="64" spans="1:11" s="1065" customFormat="1" ht="12.75">
      <c r="B64" s="1072"/>
      <c r="C64" s="1073"/>
      <c r="D64" s="1074"/>
      <c r="E64" s="1078"/>
      <c r="F64" s="1076"/>
      <c r="G64" s="1076"/>
      <c r="H64" s="1076"/>
      <c r="I64" s="1088"/>
    </row>
    <row r="65" spans="1:10" s="1065" customFormat="1" ht="12.75">
      <c r="B65" s="1072"/>
      <c r="C65" s="1073"/>
      <c r="D65" s="1074"/>
      <c r="E65" s="1078"/>
      <c r="F65" s="1076"/>
      <c r="G65" s="1076"/>
      <c r="H65" s="1076"/>
      <c r="I65" s="1088"/>
    </row>
    <row r="66" spans="1:10" s="1065" customFormat="1" ht="12.75">
      <c r="B66" s="1072"/>
      <c r="C66" s="1073"/>
      <c r="D66" s="1074"/>
      <c r="E66" s="1078"/>
      <c r="F66" s="1076"/>
      <c r="G66" s="1076"/>
      <c r="H66" s="1076"/>
      <c r="I66" s="1088"/>
    </row>
    <row r="67" spans="1:10" s="1065" customFormat="1" ht="12.75">
      <c r="B67" s="1072"/>
      <c r="C67" s="1073" t="s">
        <v>626</v>
      </c>
      <c r="D67" s="1074"/>
      <c r="E67" s="1078"/>
      <c r="F67" s="1076"/>
      <c r="G67" s="1076"/>
      <c r="H67" s="1076"/>
      <c r="I67" s="1088"/>
    </row>
    <row r="68" spans="1:10" s="1065" customFormat="1" ht="12.75">
      <c r="B68" s="1072"/>
      <c r="C68" s="1073"/>
      <c r="D68" s="1074"/>
      <c r="E68" s="1078"/>
      <c r="F68" s="1076"/>
      <c r="G68" s="1076"/>
      <c r="H68" s="1076"/>
      <c r="I68" s="1088"/>
    </row>
    <row r="69" spans="1:10" s="1065" customFormat="1" ht="12.75">
      <c r="B69" s="1072"/>
      <c r="C69" s="1229" t="s">
        <v>771</v>
      </c>
      <c r="D69" s="1231"/>
      <c r="E69" s="1231"/>
      <c r="F69" s="1231"/>
      <c r="G69" s="1231"/>
      <c r="H69" s="1231"/>
      <c r="I69" s="1231"/>
      <c r="J69" s="1231"/>
    </row>
    <row r="70" spans="1:10" s="1065" customFormat="1" ht="12.75">
      <c r="B70" s="1072"/>
      <c r="C70" s="1231"/>
      <c r="D70" s="1231"/>
      <c r="E70" s="1231"/>
      <c r="F70" s="1231"/>
      <c r="G70" s="1231"/>
      <c r="H70" s="1231"/>
      <c r="I70" s="1231"/>
      <c r="J70" s="1231"/>
    </row>
    <row r="71" spans="1:10" s="1065" customFormat="1" ht="12.75">
      <c r="B71" s="1072"/>
      <c r="C71" s="1231"/>
      <c r="D71" s="1231"/>
      <c r="E71" s="1231"/>
      <c r="F71" s="1231"/>
      <c r="G71" s="1231"/>
      <c r="H71" s="1231"/>
      <c r="I71" s="1231"/>
      <c r="J71" s="1231"/>
    </row>
    <row r="72" spans="1:10" s="1065" customFormat="1" ht="12.75">
      <c r="B72" s="1072"/>
      <c r="C72" s="1231"/>
      <c r="D72" s="1231"/>
      <c r="E72" s="1231"/>
      <c r="F72" s="1231"/>
      <c r="G72" s="1231"/>
      <c r="H72" s="1231"/>
      <c r="I72" s="1231"/>
      <c r="J72" s="1231"/>
    </row>
    <row r="73" spans="1:10" s="1065" customFormat="1" ht="12.75">
      <c r="B73" s="1072"/>
      <c r="C73" s="1231"/>
      <c r="D73" s="1231"/>
      <c r="E73" s="1231"/>
      <c r="F73" s="1231"/>
      <c r="G73" s="1231"/>
      <c r="H73" s="1231"/>
      <c r="I73" s="1231"/>
      <c r="J73" s="1231"/>
    </row>
    <row r="74" spans="1:10" s="1065" customFormat="1" ht="12.75">
      <c r="B74" s="1072"/>
      <c r="C74" s="1231"/>
      <c r="D74" s="1231"/>
      <c r="E74" s="1231"/>
      <c r="F74" s="1231"/>
      <c r="G74" s="1231"/>
      <c r="H74" s="1231"/>
      <c r="I74" s="1231"/>
      <c r="J74" s="1231"/>
    </row>
    <row r="75" spans="1:10" s="1065" customFormat="1" ht="12.75">
      <c r="B75" s="1072"/>
      <c r="C75" s="1231"/>
      <c r="D75" s="1231"/>
      <c r="E75" s="1231"/>
      <c r="F75" s="1231"/>
      <c r="G75" s="1231"/>
      <c r="H75" s="1231"/>
      <c r="I75" s="1231"/>
      <c r="J75" s="1231"/>
    </row>
    <row r="76" spans="1:10" s="1065" customFormat="1" ht="12.75">
      <c r="B76" s="1072"/>
      <c r="C76" s="1231"/>
      <c r="D76" s="1231"/>
      <c r="E76" s="1231"/>
      <c r="F76" s="1231"/>
      <c r="G76" s="1231"/>
      <c r="H76" s="1231"/>
      <c r="I76" s="1231"/>
      <c r="J76" s="1231"/>
    </row>
    <row r="77" spans="1:10" s="1065" customFormat="1" ht="12.75">
      <c r="B77" s="1072"/>
      <c r="C77" s="1231"/>
      <c r="D77" s="1231"/>
      <c r="E77" s="1231"/>
      <c r="F77" s="1231"/>
      <c r="G77" s="1231"/>
      <c r="H77" s="1231"/>
      <c r="I77" s="1231"/>
      <c r="J77" s="1231"/>
    </row>
    <row r="78" spans="1:10" s="1065" customFormat="1" ht="12.75">
      <c r="B78" s="1072"/>
      <c r="C78" s="1231"/>
      <c r="D78" s="1231"/>
      <c r="E78" s="1231"/>
      <c r="F78" s="1231"/>
      <c r="G78" s="1231"/>
      <c r="H78" s="1231"/>
      <c r="I78" s="1231"/>
      <c r="J78" s="1231"/>
    </row>
    <row r="79" spans="1:10" s="1065" customFormat="1" ht="31.5" customHeight="1">
      <c r="B79" s="1072"/>
      <c r="C79" s="1231"/>
      <c r="D79" s="1231"/>
      <c r="E79" s="1231"/>
      <c r="F79" s="1231"/>
      <c r="G79" s="1231"/>
      <c r="H79" s="1231"/>
      <c r="I79" s="1231"/>
      <c r="J79" s="1231"/>
    </row>
    <row r="80" spans="1:10" s="1065" customFormat="1" ht="12.75">
      <c r="A80" s="1058"/>
      <c r="B80" s="1060"/>
      <c r="C80" s="1110"/>
      <c r="D80" s="1113"/>
      <c r="E80" s="1195"/>
      <c r="F80" s="1067"/>
      <c r="G80" s="1067"/>
      <c r="H80" s="1067"/>
      <c r="I80" s="1108"/>
    </row>
    <row r="81" spans="1:9" s="1065" customFormat="1" ht="12.75">
      <c r="A81" s="1058"/>
      <c r="B81" s="1060"/>
      <c r="C81" s="1110"/>
      <c r="D81" s="1113"/>
      <c r="E81" s="1195"/>
      <c r="F81" s="1067"/>
      <c r="G81" s="1067"/>
      <c r="H81" s="1067"/>
      <c r="I81" s="1108"/>
    </row>
    <row r="82" spans="1:9" s="1065" customFormat="1" ht="12.75">
      <c r="A82" s="1058"/>
      <c r="B82" s="1060"/>
      <c r="C82" s="1110"/>
      <c r="D82" s="1113"/>
      <c r="E82" s="1195"/>
      <c r="F82" s="1067"/>
      <c r="G82" s="1067"/>
      <c r="H82" s="1067"/>
      <c r="I82" s="1108"/>
    </row>
    <row r="83" spans="1:9" s="1065" customFormat="1" ht="12.75">
      <c r="A83" s="1058"/>
      <c r="B83" s="1060"/>
      <c r="C83" s="1110"/>
      <c r="D83" s="1113"/>
      <c r="E83" s="1195"/>
      <c r="F83" s="1067"/>
      <c r="G83" s="1067"/>
      <c r="H83" s="1067"/>
      <c r="I83" s="1108"/>
    </row>
    <row r="84" spans="1:9" s="1065" customFormat="1" ht="12.75">
      <c r="A84" s="1058"/>
      <c r="B84" s="1060"/>
      <c r="C84" s="1110"/>
      <c r="D84" s="1113"/>
      <c r="E84" s="1195"/>
      <c r="F84" s="1067"/>
      <c r="G84" s="1067"/>
      <c r="H84" s="1067"/>
      <c r="I84" s="1108"/>
    </row>
    <row r="85" spans="1:9" s="1065" customFormat="1" ht="12.75">
      <c r="A85" s="1058"/>
      <c r="B85" s="1060"/>
      <c r="C85" s="1110"/>
      <c r="D85" s="1113"/>
      <c r="E85" s="1195"/>
      <c r="F85" s="1067"/>
      <c r="G85" s="1067"/>
      <c r="H85" s="1067"/>
      <c r="I85" s="1108"/>
    </row>
    <row r="86" spans="1:9" s="1065" customFormat="1" ht="12.75">
      <c r="A86" s="1058"/>
      <c r="B86" s="1060"/>
      <c r="C86" s="1110"/>
      <c r="D86" s="1113"/>
      <c r="E86" s="1195"/>
      <c r="F86" s="1067"/>
      <c r="G86" s="1067"/>
      <c r="H86" s="1067"/>
      <c r="I86" s="1108"/>
    </row>
    <row r="87" spans="1:9" s="1065" customFormat="1" ht="12.75">
      <c r="A87" s="1058"/>
      <c r="B87" s="1060"/>
      <c r="C87" s="1110"/>
      <c r="D87" s="1113"/>
      <c r="E87" s="1195"/>
      <c r="F87" s="1067"/>
      <c r="G87" s="1067"/>
      <c r="H87" s="1067"/>
      <c r="I87" s="1108"/>
    </row>
    <row r="88" spans="1:9" s="1065" customFormat="1" ht="12.75">
      <c r="A88" s="1058"/>
      <c r="B88" s="1060"/>
      <c r="C88" s="1110"/>
      <c r="D88" s="1113"/>
      <c r="E88" s="1195"/>
      <c r="F88" s="1067"/>
      <c r="G88" s="1067"/>
      <c r="H88" s="1067"/>
      <c r="I88" s="1108"/>
    </row>
    <row r="89" spans="1:9" s="1065" customFormat="1" ht="12.75">
      <c r="A89" s="1058"/>
      <c r="B89" s="1060"/>
      <c r="C89" s="1110"/>
      <c r="D89" s="1113"/>
      <c r="E89" s="1195"/>
      <c r="F89" s="1067"/>
      <c r="G89" s="1067"/>
      <c r="H89" s="1067"/>
      <c r="I89" s="1108"/>
    </row>
    <row r="90" spans="1:9" s="1065" customFormat="1" ht="12.75">
      <c r="A90" s="1058"/>
      <c r="B90" s="1060"/>
      <c r="C90" s="1110"/>
      <c r="D90" s="1113"/>
      <c r="E90" s="1195"/>
      <c r="F90" s="1067"/>
      <c r="G90" s="1067"/>
      <c r="H90" s="1067"/>
      <c r="I90" s="1108"/>
    </row>
    <row r="91" spans="1:9" s="1065" customFormat="1" ht="12.75">
      <c r="A91" s="1058"/>
      <c r="B91" s="1060"/>
      <c r="C91" s="1110"/>
      <c r="D91" s="1113"/>
      <c r="E91" s="1195"/>
      <c r="F91" s="1067"/>
      <c r="G91" s="1067"/>
      <c r="H91" s="1067"/>
      <c r="I91" s="1108"/>
    </row>
    <row r="92" spans="1:9" s="1065" customFormat="1" ht="12.75">
      <c r="A92" s="1058"/>
      <c r="B92" s="1060"/>
      <c r="C92" s="1110"/>
      <c r="D92" s="1113"/>
      <c r="E92" s="1195"/>
      <c r="F92" s="1067"/>
      <c r="G92" s="1067"/>
      <c r="H92" s="1067"/>
      <c r="I92" s="1108"/>
    </row>
    <row r="93" spans="1:9" s="1065" customFormat="1" ht="12.75">
      <c r="A93" s="1058"/>
      <c r="B93" s="1060"/>
      <c r="C93" s="1110"/>
      <c r="D93" s="1113"/>
      <c r="E93" s="1195"/>
      <c r="F93" s="1067"/>
      <c r="G93" s="1067"/>
      <c r="H93" s="1067"/>
      <c r="I93" s="1108"/>
    </row>
    <row r="94" spans="1:9" s="1065" customFormat="1" ht="12.75">
      <c r="A94" s="1058"/>
      <c r="B94" s="1060"/>
      <c r="C94" s="1110"/>
      <c r="D94" s="1113"/>
      <c r="E94" s="1195"/>
      <c r="F94" s="1067"/>
      <c r="G94" s="1067"/>
      <c r="H94" s="1067"/>
      <c r="I94" s="1108"/>
    </row>
    <row r="95" spans="1:9" s="1065" customFormat="1" ht="12.75">
      <c r="A95" s="1058"/>
      <c r="B95" s="1060"/>
      <c r="C95" s="1110"/>
      <c r="D95" s="1113"/>
      <c r="E95" s="1195"/>
      <c r="F95" s="1067"/>
      <c r="G95" s="1067"/>
      <c r="H95" s="1067"/>
      <c r="I95" s="1108"/>
    </row>
    <row r="96" spans="1:9" s="1065" customFormat="1" ht="12.75">
      <c r="A96" s="1058"/>
      <c r="B96" s="1060"/>
      <c r="C96" s="1110"/>
      <c r="D96" s="1113"/>
      <c r="E96" s="1195"/>
      <c r="F96" s="1067"/>
      <c r="G96" s="1067"/>
      <c r="H96" s="1067"/>
      <c r="I96" s="1108"/>
    </row>
    <row r="97" spans="1:9" s="1065" customFormat="1" ht="12.75">
      <c r="A97" s="1058"/>
      <c r="B97" s="1060"/>
      <c r="C97" s="1110"/>
      <c r="D97" s="1113"/>
      <c r="E97" s="1195"/>
      <c r="F97" s="1067"/>
      <c r="G97" s="1067"/>
      <c r="H97" s="1067"/>
      <c r="I97" s="1108"/>
    </row>
    <row r="98" spans="1:9" s="1065" customFormat="1" ht="12.75">
      <c r="A98" s="1058"/>
      <c r="B98" s="1060"/>
      <c r="C98" s="1110"/>
      <c r="D98" s="1113"/>
      <c r="E98" s="1195"/>
      <c r="F98" s="1067"/>
      <c r="G98" s="1067"/>
      <c r="H98" s="1067"/>
      <c r="I98" s="1108"/>
    </row>
    <row r="99" spans="1:9" s="1065" customFormat="1" ht="12.75">
      <c r="A99" s="1058"/>
      <c r="B99" s="1060"/>
      <c r="C99" s="1110"/>
      <c r="D99" s="1113"/>
      <c r="E99" s="1195"/>
      <c r="F99" s="1067"/>
      <c r="G99" s="1067"/>
      <c r="H99" s="1067"/>
      <c r="I99" s="1108"/>
    </row>
    <row r="100" spans="1:9" s="1065" customFormat="1" ht="12.75">
      <c r="A100" s="1058"/>
      <c r="B100" s="1060"/>
      <c r="C100" s="1110"/>
      <c r="D100" s="1113"/>
      <c r="E100" s="1195"/>
      <c r="F100" s="1067"/>
      <c r="G100" s="1067"/>
      <c r="H100" s="1067"/>
      <c r="I100" s="1108"/>
    </row>
    <row r="101" spans="1:9" s="1065" customFormat="1" ht="12.75">
      <c r="A101" s="1058"/>
      <c r="B101" s="1060"/>
      <c r="C101" s="1110"/>
      <c r="D101" s="1113"/>
      <c r="E101" s="1195"/>
      <c r="F101" s="1067"/>
      <c r="G101" s="1067"/>
      <c r="H101" s="1067"/>
      <c r="I101" s="1108"/>
    </row>
    <row r="102" spans="1:9" s="1065" customFormat="1" ht="12.75">
      <c r="A102" s="1058"/>
      <c r="B102" s="1060"/>
      <c r="C102" s="1110"/>
      <c r="D102" s="1113"/>
      <c r="E102" s="1195"/>
      <c r="F102" s="1067"/>
      <c r="G102" s="1067"/>
      <c r="H102" s="1067"/>
      <c r="I102" s="1108"/>
    </row>
    <row r="103" spans="1:9" s="1065" customFormat="1" ht="12.75">
      <c r="A103" s="1058"/>
      <c r="B103" s="1060"/>
      <c r="C103" s="1110"/>
      <c r="D103" s="1113"/>
      <c r="E103" s="1195"/>
      <c r="F103" s="1067"/>
      <c r="G103" s="1067"/>
      <c r="H103" s="1067"/>
      <c r="I103" s="1108"/>
    </row>
    <row r="104" spans="1:9" s="1065" customFormat="1" ht="12.75">
      <c r="A104" s="1058"/>
      <c r="B104" s="1060"/>
      <c r="C104" s="1110"/>
      <c r="D104" s="1113"/>
      <c r="E104" s="1195"/>
      <c r="F104" s="1067"/>
      <c r="G104" s="1067"/>
      <c r="H104" s="1067"/>
      <c r="I104" s="1108"/>
    </row>
    <row r="105" spans="1:9" s="1065" customFormat="1" ht="12.75">
      <c r="A105" s="1058"/>
      <c r="B105" s="1060"/>
      <c r="C105" s="1110"/>
      <c r="D105" s="1113"/>
      <c r="E105" s="1195"/>
      <c r="F105" s="1067"/>
      <c r="G105" s="1067"/>
      <c r="H105" s="1067"/>
      <c r="I105" s="1108"/>
    </row>
    <row r="106" spans="1:9" s="1065" customFormat="1" ht="12.75">
      <c r="A106" s="1058"/>
      <c r="B106" s="1060"/>
      <c r="C106" s="1110"/>
      <c r="D106" s="1113"/>
      <c r="E106" s="1195"/>
      <c r="F106" s="1067"/>
      <c r="G106" s="1067"/>
      <c r="H106" s="1067"/>
      <c r="I106" s="1108"/>
    </row>
    <row r="107" spans="1:9" s="1065" customFormat="1" ht="12.75">
      <c r="A107" s="1058"/>
      <c r="B107" s="1060"/>
      <c r="C107" s="1110"/>
      <c r="D107" s="1113"/>
      <c r="E107" s="1195"/>
      <c r="F107" s="1067"/>
      <c r="G107" s="1067"/>
      <c r="H107" s="1067"/>
      <c r="I107" s="1108"/>
    </row>
    <row r="108" spans="1:9" s="1065" customFormat="1" ht="12.75">
      <c r="A108" s="1058"/>
      <c r="B108" s="1060"/>
      <c r="C108" s="1110"/>
      <c r="D108" s="1113"/>
      <c r="E108" s="1195"/>
      <c r="F108" s="1067"/>
      <c r="G108" s="1067"/>
      <c r="H108" s="1067"/>
      <c r="I108" s="1108"/>
    </row>
    <row r="109" spans="1:9" s="1065" customFormat="1" ht="12.75">
      <c r="A109" s="1058"/>
      <c r="B109" s="1060"/>
      <c r="C109" s="1110"/>
      <c r="D109" s="1113"/>
      <c r="E109" s="1195"/>
      <c r="F109" s="1067"/>
      <c r="G109" s="1067"/>
      <c r="H109" s="1067"/>
      <c r="I109" s="1108"/>
    </row>
    <row r="110" spans="1:9" s="1065" customFormat="1" ht="12.75">
      <c r="A110" s="1058"/>
      <c r="B110" s="1060"/>
      <c r="C110" s="1110"/>
      <c r="D110" s="1113"/>
      <c r="E110" s="1195"/>
      <c r="F110" s="1067"/>
      <c r="G110" s="1067"/>
      <c r="H110" s="1067"/>
      <c r="I110" s="1108"/>
    </row>
    <row r="111" spans="1:9" s="1065" customFormat="1" ht="12.75">
      <c r="A111" s="1058"/>
      <c r="B111" s="1060"/>
      <c r="C111" s="1110"/>
      <c r="D111" s="1113"/>
      <c r="E111" s="1195"/>
      <c r="F111" s="1067"/>
      <c r="G111" s="1067"/>
      <c r="H111" s="1067"/>
      <c r="I111" s="1108"/>
    </row>
    <row r="112" spans="1:9" s="1065" customFormat="1" ht="12.75">
      <c r="A112" s="1058"/>
      <c r="B112" s="1060"/>
      <c r="C112" s="1110"/>
      <c r="D112" s="1113"/>
      <c r="E112" s="1195"/>
      <c r="F112" s="1067"/>
      <c r="G112" s="1067"/>
      <c r="H112" s="1067"/>
      <c r="I112" s="1108"/>
    </row>
    <row r="113" spans="1:9" s="1065" customFormat="1" ht="12.75">
      <c r="A113" s="1058"/>
      <c r="B113" s="1060"/>
      <c r="C113" s="1110"/>
      <c r="D113" s="1113"/>
      <c r="E113" s="1195"/>
      <c r="F113" s="1067"/>
      <c r="G113" s="1067"/>
      <c r="H113" s="1067"/>
      <c r="I113" s="1108"/>
    </row>
    <row r="114" spans="1:9" s="1065" customFormat="1" ht="12.75">
      <c r="A114" s="1058"/>
      <c r="B114" s="1060"/>
      <c r="C114" s="1110"/>
      <c r="D114" s="1113"/>
      <c r="E114" s="1195"/>
      <c r="F114" s="1067"/>
      <c r="G114" s="1067"/>
      <c r="H114" s="1067"/>
      <c r="I114" s="1108"/>
    </row>
    <row r="115" spans="1:9" s="1065" customFormat="1" ht="12.75">
      <c r="A115" s="1058"/>
      <c r="B115" s="1060"/>
      <c r="C115" s="1110"/>
      <c r="D115" s="1113"/>
      <c r="E115" s="1195"/>
      <c r="F115" s="1067"/>
      <c r="G115" s="1067"/>
      <c r="H115" s="1067"/>
      <c r="I115" s="1108"/>
    </row>
    <row r="116" spans="1:9" s="1065" customFormat="1" ht="12.75">
      <c r="A116" s="1058"/>
      <c r="B116" s="1060"/>
      <c r="C116" s="1110"/>
      <c r="D116" s="1113"/>
      <c r="E116" s="1195"/>
      <c r="F116" s="1067"/>
      <c r="G116" s="1067"/>
      <c r="H116" s="1067"/>
      <c r="I116" s="1108"/>
    </row>
    <row r="117" spans="1:9" s="1065" customFormat="1" ht="12.75">
      <c r="A117" s="1058"/>
      <c r="B117" s="1060"/>
      <c r="C117" s="1110"/>
      <c r="D117" s="1113"/>
      <c r="E117" s="1195"/>
      <c r="F117" s="1067"/>
      <c r="G117" s="1067"/>
      <c r="H117" s="1067"/>
      <c r="I117" s="1108"/>
    </row>
    <row r="118" spans="1:9" s="1065" customFormat="1" ht="12.75">
      <c r="A118" s="1058"/>
      <c r="B118" s="1060"/>
      <c r="C118" s="1110"/>
      <c r="D118" s="1113"/>
      <c r="E118" s="1195"/>
      <c r="F118" s="1067"/>
      <c r="G118" s="1067"/>
      <c r="H118" s="1067"/>
      <c r="I118" s="1108"/>
    </row>
    <row r="119" spans="1:9" s="1065" customFormat="1" ht="12.75">
      <c r="A119" s="1058"/>
      <c r="B119" s="1060"/>
      <c r="C119" s="1110"/>
      <c r="D119" s="1113"/>
      <c r="E119" s="1195"/>
      <c r="F119" s="1067"/>
      <c r="G119" s="1067"/>
      <c r="H119" s="1067"/>
      <c r="I119" s="1108"/>
    </row>
    <row r="120" spans="1:9" s="1065" customFormat="1" ht="12.75">
      <c r="A120" s="1058"/>
      <c r="B120" s="1060"/>
      <c r="C120" s="1110"/>
      <c r="D120" s="1113"/>
      <c r="E120" s="1195"/>
      <c r="F120" s="1067"/>
      <c r="G120" s="1067"/>
      <c r="H120" s="1067"/>
      <c r="I120" s="1108"/>
    </row>
    <row r="121" spans="1:9" s="1065" customFormat="1" ht="12.75">
      <c r="A121" s="1058"/>
      <c r="B121" s="1060"/>
      <c r="C121" s="1110"/>
      <c r="D121" s="1113"/>
      <c r="E121" s="1195"/>
      <c r="F121" s="1067"/>
      <c r="G121" s="1067"/>
      <c r="H121" s="1067"/>
      <c r="I121" s="1108"/>
    </row>
    <row r="122" spans="1:9" s="1065" customFormat="1" ht="12.75">
      <c r="A122" s="1058"/>
      <c r="B122" s="1060"/>
      <c r="C122" s="1110"/>
      <c r="D122" s="1113"/>
      <c r="E122" s="1195"/>
      <c r="F122" s="1067"/>
      <c r="G122" s="1067"/>
      <c r="H122" s="1067"/>
      <c r="I122" s="1108"/>
    </row>
    <row r="123" spans="1:9" s="1065" customFormat="1" ht="12.75">
      <c r="A123" s="1058"/>
      <c r="B123" s="1060"/>
      <c r="C123" s="1110"/>
      <c r="D123" s="1113"/>
      <c r="E123" s="1195"/>
      <c r="F123" s="1067"/>
      <c r="G123" s="1067"/>
      <c r="H123" s="1067"/>
      <c r="I123" s="1108"/>
    </row>
    <row r="124" spans="1:9" s="1065" customFormat="1" ht="12.75">
      <c r="A124" s="1058"/>
      <c r="B124" s="1060"/>
      <c r="C124" s="1110"/>
      <c r="D124" s="1113"/>
      <c r="E124" s="1195"/>
      <c r="F124" s="1067"/>
      <c r="G124" s="1067"/>
      <c r="H124" s="1067"/>
      <c r="I124" s="1108"/>
    </row>
    <row r="125" spans="1:9" s="1065" customFormat="1" ht="12.75">
      <c r="A125" s="1058"/>
      <c r="B125" s="1060"/>
      <c r="C125" s="1110"/>
      <c r="D125" s="1113"/>
      <c r="E125" s="1195"/>
      <c r="F125" s="1067"/>
      <c r="G125" s="1067"/>
      <c r="H125" s="1067"/>
      <c r="I125" s="1108"/>
    </row>
    <row r="126" spans="1:9" s="1065" customFormat="1" ht="12.75">
      <c r="A126" s="1058"/>
      <c r="B126" s="1060"/>
      <c r="C126" s="1110"/>
      <c r="D126" s="1113"/>
      <c r="E126" s="1195"/>
      <c r="F126" s="1067"/>
      <c r="G126" s="1067"/>
      <c r="H126" s="1067"/>
      <c r="I126" s="1108"/>
    </row>
    <row r="127" spans="1:9" s="1065" customFormat="1" ht="12.75">
      <c r="A127" s="1058"/>
      <c r="B127" s="1060"/>
      <c r="C127" s="1110"/>
      <c r="D127" s="1113"/>
      <c r="E127" s="1195"/>
      <c r="F127" s="1067"/>
      <c r="G127" s="1067"/>
      <c r="H127" s="1067"/>
      <c r="I127" s="1108"/>
    </row>
    <row r="128" spans="1:9" s="1065" customFormat="1" ht="12.75">
      <c r="A128" s="1058"/>
      <c r="B128" s="1060"/>
      <c r="C128" s="1110"/>
      <c r="D128" s="1113"/>
      <c r="E128" s="1195"/>
      <c r="F128" s="1067"/>
      <c r="G128" s="1067"/>
      <c r="H128" s="1067"/>
      <c r="I128" s="1108"/>
    </row>
    <row r="129" spans="1:11" s="1065" customFormat="1" ht="12.75">
      <c r="A129" s="1058"/>
      <c r="B129" s="1060"/>
      <c r="C129" s="1110"/>
      <c r="D129" s="1113"/>
      <c r="E129" s="1195"/>
      <c r="F129" s="1067"/>
      <c r="G129" s="1067"/>
      <c r="H129" s="1067"/>
      <c r="I129" s="1108"/>
      <c r="K129" s="1079"/>
    </row>
  </sheetData>
  <mergeCells count="1">
    <mergeCell ref="C69:J79"/>
  </mergeCells>
  <pageMargins left="0.99" right="0.41" top="0.98425196850393704" bottom="0.98425196850393704" header="0.51181102362204722" footer="0.51181102362204722"/>
  <pageSetup paperSize="9" scale="63" orientation="portrait" r:id="rId1"/>
  <headerFooter alignWithMargins="0">
    <oddFooter xml:space="preserve">&amp;R&amp;14 </oddFooter>
  </headerFooter>
  <rowBreaks count="2" manualBreakCount="2">
    <brk id="37" max="10" man="1"/>
    <brk id="5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67" transitionEvaluation="1">
    <tabColor rgb="FFFFFF00"/>
  </sheetPr>
  <dimension ref="A1:N508"/>
  <sheetViews>
    <sheetView view="pageBreakPreview" topLeftCell="A67" zoomScaleNormal="100" zoomScaleSheetLayoutView="100" workbookViewId="0">
      <selection activeCell="K62" sqref="K62"/>
    </sheetView>
  </sheetViews>
  <sheetFormatPr defaultColWidth="16" defaultRowHeight="12.75"/>
  <cols>
    <col min="1" max="1" width="4.42578125" style="944" customWidth="1"/>
    <col min="2" max="2" width="1.7109375" style="945" customWidth="1"/>
    <col min="3" max="3" width="32.140625" style="945" customWidth="1"/>
    <col min="4" max="4" width="14.28515625" style="1187" customWidth="1"/>
    <col min="5" max="5" width="9.7109375" style="945" customWidth="1"/>
    <col min="6" max="6" width="1.7109375" style="945" customWidth="1"/>
    <col min="7" max="7" width="6.7109375" style="945" customWidth="1"/>
    <col min="8" max="8" width="2.7109375" style="945" customWidth="1"/>
    <col min="9" max="9" width="3.7109375" style="945" hidden="1" customWidth="1"/>
    <col min="10" max="10" width="5.7109375" style="944" hidden="1" customWidth="1"/>
    <col min="11" max="11" width="15" style="946" customWidth="1"/>
    <col min="12" max="12" width="1.28515625" style="946" customWidth="1"/>
    <col min="13" max="13" width="23.42578125" style="953" customWidth="1"/>
    <col min="14" max="14" width="20.28515625" style="945" customWidth="1"/>
    <col min="15" max="256" width="16" style="945"/>
    <col min="257" max="257" width="4.42578125" style="945" customWidth="1"/>
    <col min="258" max="258" width="1.7109375" style="945" customWidth="1"/>
    <col min="259" max="259" width="32.140625" style="945" customWidth="1"/>
    <col min="260" max="260" width="14.28515625" style="945" customWidth="1"/>
    <col min="261" max="261" width="9.7109375" style="945" customWidth="1"/>
    <col min="262" max="262" width="1.7109375" style="945" customWidth="1"/>
    <col min="263" max="263" width="6.7109375" style="945" customWidth="1"/>
    <col min="264" max="264" width="2.7109375" style="945" customWidth="1"/>
    <col min="265" max="266" width="0" style="945" hidden="1" customWidth="1"/>
    <col min="267" max="267" width="15" style="945" customWidth="1"/>
    <col min="268" max="268" width="1.28515625" style="945" customWidth="1"/>
    <col min="269" max="269" width="23.42578125" style="945" customWidth="1"/>
    <col min="270" max="270" width="20.28515625" style="945" customWidth="1"/>
    <col min="271" max="512" width="16" style="945"/>
    <col min="513" max="513" width="4.42578125" style="945" customWidth="1"/>
    <col min="514" max="514" width="1.7109375" style="945" customWidth="1"/>
    <col min="515" max="515" width="32.140625" style="945" customWidth="1"/>
    <col min="516" max="516" width="14.28515625" style="945" customWidth="1"/>
    <col min="517" max="517" width="9.7109375" style="945" customWidth="1"/>
    <col min="518" max="518" width="1.7109375" style="945" customWidth="1"/>
    <col min="519" max="519" width="6.7109375" style="945" customWidth="1"/>
    <col min="520" max="520" width="2.7109375" style="945" customWidth="1"/>
    <col min="521" max="522" width="0" style="945" hidden="1" customWidth="1"/>
    <col min="523" max="523" width="15" style="945" customWidth="1"/>
    <col min="524" max="524" width="1.28515625" style="945" customWidth="1"/>
    <col min="525" max="525" width="23.42578125" style="945" customWidth="1"/>
    <col min="526" max="526" width="20.28515625" style="945" customWidth="1"/>
    <col min="527" max="768" width="16" style="945"/>
    <col min="769" max="769" width="4.42578125" style="945" customWidth="1"/>
    <col min="770" max="770" width="1.7109375" style="945" customWidth="1"/>
    <col min="771" max="771" width="32.140625" style="945" customWidth="1"/>
    <col min="772" max="772" width="14.28515625" style="945" customWidth="1"/>
    <col min="773" max="773" width="9.7109375" style="945" customWidth="1"/>
    <col min="774" max="774" width="1.7109375" style="945" customWidth="1"/>
    <col min="775" max="775" width="6.7109375" style="945" customWidth="1"/>
    <col min="776" max="776" width="2.7109375" style="945" customWidth="1"/>
    <col min="777" max="778" width="0" style="945" hidden="1" customWidth="1"/>
    <col min="779" max="779" width="15" style="945" customWidth="1"/>
    <col min="780" max="780" width="1.28515625" style="945" customWidth="1"/>
    <col min="781" max="781" width="23.42578125" style="945" customWidth="1"/>
    <col min="782" max="782" width="20.28515625" style="945" customWidth="1"/>
    <col min="783" max="1024" width="16" style="945"/>
    <col min="1025" max="1025" width="4.42578125" style="945" customWidth="1"/>
    <col min="1026" max="1026" width="1.7109375" style="945" customWidth="1"/>
    <col min="1027" max="1027" width="32.140625" style="945" customWidth="1"/>
    <col min="1028" max="1028" width="14.28515625" style="945" customWidth="1"/>
    <col min="1029" max="1029" width="9.7109375" style="945" customWidth="1"/>
    <col min="1030" max="1030" width="1.7109375" style="945" customWidth="1"/>
    <col min="1031" max="1031" width="6.7109375" style="945" customWidth="1"/>
    <col min="1032" max="1032" width="2.7109375" style="945" customWidth="1"/>
    <col min="1033" max="1034" width="0" style="945" hidden="1" customWidth="1"/>
    <col min="1035" max="1035" width="15" style="945" customWidth="1"/>
    <col min="1036" max="1036" width="1.28515625" style="945" customWidth="1"/>
    <col min="1037" max="1037" width="23.42578125" style="945" customWidth="1"/>
    <col min="1038" max="1038" width="20.28515625" style="945" customWidth="1"/>
    <col min="1039" max="1280" width="16" style="945"/>
    <col min="1281" max="1281" width="4.42578125" style="945" customWidth="1"/>
    <col min="1282" max="1282" width="1.7109375" style="945" customWidth="1"/>
    <col min="1283" max="1283" width="32.140625" style="945" customWidth="1"/>
    <col min="1284" max="1284" width="14.28515625" style="945" customWidth="1"/>
    <col min="1285" max="1285" width="9.7109375" style="945" customWidth="1"/>
    <col min="1286" max="1286" width="1.7109375" style="945" customWidth="1"/>
    <col min="1287" max="1287" width="6.7109375" style="945" customWidth="1"/>
    <col min="1288" max="1288" width="2.7109375" style="945" customWidth="1"/>
    <col min="1289" max="1290" width="0" style="945" hidden="1" customWidth="1"/>
    <col min="1291" max="1291" width="15" style="945" customWidth="1"/>
    <col min="1292" max="1292" width="1.28515625" style="945" customWidth="1"/>
    <col min="1293" max="1293" width="23.42578125" style="945" customWidth="1"/>
    <col min="1294" max="1294" width="20.28515625" style="945" customWidth="1"/>
    <col min="1295" max="1536" width="16" style="945"/>
    <col min="1537" max="1537" width="4.42578125" style="945" customWidth="1"/>
    <col min="1538" max="1538" width="1.7109375" style="945" customWidth="1"/>
    <col min="1539" max="1539" width="32.140625" style="945" customWidth="1"/>
    <col min="1540" max="1540" width="14.28515625" style="945" customWidth="1"/>
    <col min="1541" max="1541" width="9.7109375" style="945" customWidth="1"/>
    <col min="1542" max="1542" width="1.7109375" style="945" customWidth="1"/>
    <col min="1543" max="1543" width="6.7109375" style="945" customWidth="1"/>
    <col min="1544" max="1544" width="2.7109375" style="945" customWidth="1"/>
    <col min="1545" max="1546" width="0" style="945" hidden="1" customWidth="1"/>
    <col min="1547" max="1547" width="15" style="945" customWidth="1"/>
    <col min="1548" max="1548" width="1.28515625" style="945" customWidth="1"/>
    <col min="1549" max="1549" width="23.42578125" style="945" customWidth="1"/>
    <col min="1550" max="1550" width="20.28515625" style="945" customWidth="1"/>
    <col min="1551" max="1792" width="16" style="945"/>
    <col min="1793" max="1793" width="4.42578125" style="945" customWidth="1"/>
    <col min="1794" max="1794" width="1.7109375" style="945" customWidth="1"/>
    <col min="1795" max="1795" width="32.140625" style="945" customWidth="1"/>
    <col min="1796" max="1796" width="14.28515625" style="945" customWidth="1"/>
    <col min="1797" max="1797" width="9.7109375" style="945" customWidth="1"/>
    <col min="1798" max="1798" width="1.7109375" style="945" customWidth="1"/>
    <col min="1799" max="1799" width="6.7109375" style="945" customWidth="1"/>
    <col min="1800" max="1800" width="2.7109375" style="945" customWidth="1"/>
    <col min="1801" max="1802" width="0" style="945" hidden="1" customWidth="1"/>
    <col min="1803" max="1803" width="15" style="945" customWidth="1"/>
    <col min="1804" max="1804" width="1.28515625" style="945" customWidth="1"/>
    <col min="1805" max="1805" width="23.42578125" style="945" customWidth="1"/>
    <col min="1806" max="1806" width="20.28515625" style="945" customWidth="1"/>
    <col min="1807" max="2048" width="16" style="945"/>
    <col min="2049" max="2049" width="4.42578125" style="945" customWidth="1"/>
    <col min="2050" max="2050" width="1.7109375" style="945" customWidth="1"/>
    <col min="2051" max="2051" width="32.140625" style="945" customWidth="1"/>
    <col min="2052" max="2052" width="14.28515625" style="945" customWidth="1"/>
    <col min="2053" max="2053" width="9.7109375" style="945" customWidth="1"/>
    <col min="2054" max="2054" width="1.7109375" style="945" customWidth="1"/>
    <col min="2055" max="2055" width="6.7109375" style="945" customWidth="1"/>
    <col min="2056" max="2056" width="2.7109375" style="945" customWidth="1"/>
    <col min="2057" max="2058" width="0" style="945" hidden="1" customWidth="1"/>
    <col min="2059" max="2059" width="15" style="945" customWidth="1"/>
    <col min="2060" max="2060" width="1.28515625" style="945" customWidth="1"/>
    <col min="2061" max="2061" width="23.42578125" style="945" customWidth="1"/>
    <col min="2062" max="2062" width="20.28515625" style="945" customWidth="1"/>
    <col min="2063" max="2304" width="16" style="945"/>
    <col min="2305" max="2305" width="4.42578125" style="945" customWidth="1"/>
    <col min="2306" max="2306" width="1.7109375" style="945" customWidth="1"/>
    <col min="2307" max="2307" width="32.140625" style="945" customWidth="1"/>
    <col min="2308" max="2308" width="14.28515625" style="945" customWidth="1"/>
    <col min="2309" max="2309" width="9.7109375" style="945" customWidth="1"/>
    <col min="2310" max="2310" width="1.7109375" style="945" customWidth="1"/>
    <col min="2311" max="2311" width="6.7109375" style="945" customWidth="1"/>
    <col min="2312" max="2312" width="2.7109375" style="945" customWidth="1"/>
    <col min="2313" max="2314" width="0" style="945" hidden="1" customWidth="1"/>
    <col min="2315" max="2315" width="15" style="945" customWidth="1"/>
    <col min="2316" max="2316" width="1.28515625" style="945" customWidth="1"/>
    <col min="2317" max="2317" width="23.42578125" style="945" customWidth="1"/>
    <col min="2318" max="2318" width="20.28515625" style="945" customWidth="1"/>
    <col min="2319" max="2560" width="16" style="945"/>
    <col min="2561" max="2561" width="4.42578125" style="945" customWidth="1"/>
    <col min="2562" max="2562" width="1.7109375" style="945" customWidth="1"/>
    <col min="2563" max="2563" width="32.140625" style="945" customWidth="1"/>
    <col min="2564" max="2564" width="14.28515625" style="945" customWidth="1"/>
    <col min="2565" max="2565" width="9.7109375" style="945" customWidth="1"/>
    <col min="2566" max="2566" width="1.7109375" style="945" customWidth="1"/>
    <col min="2567" max="2567" width="6.7109375" style="945" customWidth="1"/>
    <col min="2568" max="2568" width="2.7109375" style="945" customWidth="1"/>
    <col min="2569" max="2570" width="0" style="945" hidden="1" customWidth="1"/>
    <col min="2571" max="2571" width="15" style="945" customWidth="1"/>
    <col min="2572" max="2572" width="1.28515625" style="945" customWidth="1"/>
    <col min="2573" max="2573" width="23.42578125" style="945" customWidth="1"/>
    <col min="2574" max="2574" width="20.28515625" style="945" customWidth="1"/>
    <col min="2575" max="2816" width="16" style="945"/>
    <col min="2817" max="2817" width="4.42578125" style="945" customWidth="1"/>
    <col min="2818" max="2818" width="1.7109375" style="945" customWidth="1"/>
    <col min="2819" max="2819" width="32.140625" style="945" customWidth="1"/>
    <col min="2820" max="2820" width="14.28515625" style="945" customWidth="1"/>
    <col min="2821" max="2821" width="9.7109375" style="945" customWidth="1"/>
    <col min="2822" max="2822" width="1.7109375" style="945" customWidth="1"/>
    <col min="2823" max="2823" width="6.7109375" style="945" customWidth="1"/>
    <col min="2824" max="2824" width="2.7109375" style="945" customWidth="1"/>
    <col min="2825" max="2826" width="0" style="945" hidden="1" customWidth="1"/>
    <col min="2827" max="2827" width="15" style="945" customWidth="1"/>
    <col min="2828" max="2828" width="1.28515625" style="945" customWidth="1"/>
    <col min="2829" max="2829" width="23.42578125" style="945" customWidth="1"/>
    <col min="2830" max="2830" width="20.28515625" style="945" customWidth="1"/>
    <col min="2831" max="3072" width="16" style="945"/>
    <col min="3073" max="3073" width="4.42578125" style="945" customWidth="1"/>
    <col min="3074" max="3074" width="1.7109375" style="945" customWidth="1"/>
    <col min="3075" max="3075" width="32.140625" style="945" customWidth="1"/>
    <col min="3076" max="3076" width="14.28515625" style="945" customWidth="1"/>
    <col min="3077" max="3077" width="9.7109375" style="945" customWidth="1"/>
    <col min="3078" max="3078" width="1.7109375" style="945" customWidth="1"/>
    <col min="3079" max="3079" width="6.7109375" style="945" customWidth="1"/>
    <col min="3080" max="3080" width="2.7109375" style="945" customWidth="1"/>
    <col min="3081" max="3082" width="0" style="945" hidden="1" customWidth="1"/>
    <col min="3083" max="3083" width="15" style="945" customWidth="1"/>
    <col min="3084" max="3084" width="1.28515625" style="945" customWidth="1"/>
    <col min="3085" max="3085" width="23.42578125" style="945" customWidth="1"/>
    <col min="3086" max="3086" width="20.28515625" style="945" customWidth="1"/>
    <col min="3087" max="3328" width="16" style="945"/>
    <col min="3329" max="3329" width="4.42578125" style="945" customWidth="1"/>
    <col min="3330" max="3330" width="1.7109375" style="945" customWidth="1"/>
    <col min="3331" max="3331" width="32.140625" style="945" customWidth="1"/>
    <col min="3332" max="3332" width="14.28515625" style="945" customWidth="1"/>
    <col min="3333" max="3333" width="9.7109375" style="945" customWidth="1"/>
    <col min="3334" max="3334" width="1.7109375" style="945" customWidth="1"/>
    <col min="3335" max="3335" width="6.7109375" style="945" customWidth="1"/>
    <col min="3336" max="3336" width="2.7109375" style="945" customWidth="1"/>
    <col min="3337" max="3338" width="0" style="945" hidden="1" customWidth="1"/>
    <col min="3339" max="3339" width="15" style="945" customWidth="1"/>
    <col min="3340" max="3340" width="1.28515625" style="945" customWidth="1"/>
    <col min="3341" max="3341" width="23.42578125" style="945" customWidth="1"/>
    <col min="3342" max="3342" width="20.28515625" style="945" customWidth="1"/>
    <col min="3343" max="3584" width="16" style="945"/>
    <col min="3585" max="3585" width="4.42578125" style="945" customWidth="1"/>
    <col min="3586" max="3586" width="1.7109375" style="945" customWidth="1"/>
    <col min="3587" max="3587" width="32.140625" style="945" customWidth="1"/>
    <col min="3588" max="3588" width="14.28515625" style="945" customWidth="1"/>
    <col min="3589" max="3589" width="9.7109375" style="945" customWidth="1"/>
    <col min="3590" max="3590" width="1.7109375" style="945" customWidth="1"/>
    <col min="3591" max="3591" width="6.7109375" style="945" customWidth="1"/>
    <col min="3592" max="3592" width="2.7109375" style="945" customWidth="1"/>
    <col min="3593" max="3594" width="0" style="945" hidden="1" customWidth="1"/>
    <col min="3595" max="3595" width="15" style="945" customWidth="1"/>
    <col min="3596" max="3596" width="1.28515625" style="945" customWidth="1"/>
    <col min="3597" max="3597" width="23.42578125" style="945" customWidth="1"/>
    <col min="3598" max="3598" width="20.28515625" style="945" customWidth="1"/>
    <col min="3599" max="3840" width="16" style="945"/>
    <col min="3841" max="3841" width="4.42578125" style="945" customWidth="1"/>
    <col min="3842" max="3842" width="1.7109375" style="945" customWidth="1"/>
    <col min="3843" max="3843" width="32.140625" style="945" customWidth="1"/>
    <col min="3844" max="3844" width="14.28515625" style="945" customWidth="1"/>
    <col min="3845" max="3845" width="9.7109375" style="945" customWidth="1"/>
    <col min="3846" max="3846" width="1.7109375" style="945" customWidth="1"/>
    <col min="3847" max="3847" width="6.7109375" style="945" customWidth="1"/>
    <col min="3848" max="3848" width="2.7109375" style="945" customWidth="1"/>
    <col min="3849" max="3850" width="0" style="945" hidden="1" customWidth="1"/>
    <col min="3851" max="3851" width="15" style="945" customWidth="1"/>
    <col min="3852" max="3852" width="1.28515625" style="945" customWidth="1"/>
    <col min="3853" max="3853" width="23.42578125" style="945" customWidth="1"/>
    <col min="3854" max="3854" width="20.28515625" style="945" customWidth="1"/>
    <col min="3855" max="4096" width="16" style="945"/>
    <col min="4097" max="4097" width="4.42578125" style="945" customWidth="1"/>
    <col min="4098" max="4098" width="1.7109375" style="945" customWidth="1"/>
    <col min="4099" max="4099" width="32.140625" style="945" customWidth="1"/>
    <col min="4100" max="4100" width="14.28515625" style="945" customWidth="1"/>
    <col min="4101" max="4101" width="9.7109375" style="945" customWidth="1"/>
    <col min="4102" max="4102" width="1.7109375" style="945" customWidth="1"/>
    <col min="4103" max="4103" width="6.7109375" style="945" customWidth="1"/>
    <col min="4104" max="4104" width="2.7109375" style="945" customWidth="1"/>
    <col min="4105" max="4106" width="0" style="945" hidden="1" customWidth="1"/>
    <col min="4107" max="4107" width="15" style="945" customWidth="1"/>
    <col min="4108" max="4108" width="1.28515625" style="945" customWidth="1"/>
    <col min="4109" max="4109" width="23.42578125" style="945" customWidth="1"/>
    <col min="4110" max="4110" width="20.28515625" style="945" customWidth="1"/>
    <col min="4111" max="4352" width="16" style="945"/>
    <col min="4353" max="4353" width="4.42578125" style="945" customWidth="1"/>
    <col min="4354" max="4354" width="1.7109375" style="945" customWidth="1"/>
    <col min="4355" max="4355" width="32.140625" style="945" customWidth="1"/>
    <col min="4356" max="4356" width="14.28515625" style="945" customWidth="1"/>
    <col min="4357" max="4357" width="9.7109375" style="945" customWidth="1"/>
    <col min="4358" max="4358" width="1.7109375" style="945" customWidth="1"/>
    <col min="4359" max="4359" width="6.7109375" style="945" customWidth="1"/>
    <col min="4360" max="4360" width="2.7109375" style="945" customWidth="1"/>
    <col min="4361" max="4362" width="0" style="945" hidden="1" customWidth="1"/>
    <col min="4363" max="4363" width="15" style="945" customWidth="1"/>
    <col min="4364" max="4364" width="1.28515625" style="945" customWidth="1"/>
    <col min="4365" max="4365" width="23.42578125" style="945" customWidth="1"/>
    <col min="4366" max="4366" width="20.28515625" style="945" customWidth="1"/>
    <col min="4367" max="4608" width="16" style="945"/>
    <col min="4609" max="4609" width="4.42578125" style="945" customWidth="1"/>
    <col min="4610" max="4610" width="1.7109375" style="945" customWidth="1"/>
    <col min="4611" max="4611" width="32.140625" style="945" customWidth="1"/>
    <col min="4612" max="4612" width="14.28515625" style="945" customWidth="1"/>
    <col min="4613" max="4613" width="9.7109375" style="945" customWidth="1"/>
    <col min="4614" max="4614" width="1.7109375" style="945" customWidth="1"/>
    <col min="4615" max="4615" width="6.7109375" style="945" customWidth="1"/>
    <col min="4616" max="4616" width="2.7109375" style="945" customWidth="1"/>
    <col min="4617" max="4618" width="0" style="945" hidden="1" customWidth="1"/>
    <col min="4619" max="4619" width="15" style="945" customWidth="1"/>
    <col min="4620" max="4620" width="1.28515625" style="945" customWidth="1"/>
    <col min="4621" max="4621" width="23.42578125" style="945" customWidth="1"/>
    <col min="4622" max="4622" width="20.28515625" style="945" customWidth="1"/>
    <col min="4623" max="4864" width="16" style="945"/>
    <col min="4865" max="4865" width="4.42578125" style="945" customWidth="1"/>
    <col min="4866" max="4866" width="1.7109375" style="945" customWidth="1"/>
    <col min="4867" max="4867" width="32.140625" style="945" customWidth="1"/>
    <col min="4868" max="4868" width="14.28515625" style="945" customWidth="1"/>
    <col min="4869" max="4869" width="9.7109375" style="945" customWidth="1"/>
    <col min="4870" max="4870" width="1.7109375" style="945" customWidth="1"/>
    <col min="4871" max="4871" width="6.7109375" style="945" customWidth="1"/>
    <col min="4872" max="4872" width="2.7109375" style="945" customWidth="1"/>
    <col min="4873" max="4874" width="0" style="945" hidden="1" customWidth="1"/>
    <col min="4875" max="4875" width="15" style="945" customWidth="1"/>
    <col min="4876" max="4876" width="1.28515625" style="945" customWidth="1"/>
    <col min="4877" max="4877" width="23.42578125" style="945" customWidth="1"/>
    <col min="4878" max="4878" width="20.28515625" style="945" customWidth="1"/>
    <col min="4879" max="5120" width="16" style="945"/>
    <col min="5121" max="5121" width="4.42578125" style="945" customWidth="1"/>
    <col min="5122" max="5122" width="1.7109375" style="945" customWidth="1"/>
    <col min="5123" max="5123" width="32.140625" style="945" customWidth="1"/>
    <col min="5124" max="5124" width="14.28515625" style="945" customWidth="1"/>
    <col min="5125" max="5125" width="9.7109375" style="945" customWidth="1"/>
    <col min="5126" max="5126" width="1.7109375" style="945" customWidth="1"/>
    <col min="5127" max="5127" width="6.7109375" style="945" customWidth="1"/>
    <col min="5128" max="5128" width="2.7109375" style="945" customWidth="1"/>
    <col min="5129" max="5130" width="0" style="945" hidden="1" customWidth="1"/>
    <col min="5131" max="5131" width="15" style="945" customWidth="1"/>
    <col min="5132" max="5132" width="1.28515625" style="945" customWidth="1"/>
    <col min="5133" max="5133" width="23.42578125" style="945" customWidth="1"/>
    <col min="5134" max="5134" width="20.28515625" style="945" customWidth="1"/>
    <col min="5135" max="5376" width="16" style="945"/>
    <col min="5377" max="5377" width="4.42578125" style="945" customWidth="1"/>
    <col min="5378" max="5378" width="1.7109375" style="945" customWidth="1"/>
    <col min="5379" max="5379" width="32.140625" style="945" customWidth="1"/>
    <col min="5380" max="5380" width="14.28515625" style="945" customWidth="1"/>
    <col min="5381" max="5381" width="9.7109375" style="945" customWidth="1"/>
    <col min="5382" max="5382" width="1.7109375" style="945" customWidth="1"/>
    <col min="5383" max="5383" width="6.7109375" style="945" customWidth="1"/>
    <col min="5384" max="5384" width="2.7109375" style="945" customWidth="1"/>
    <col min="5385" max="5386" width="0" style="945" hidden="1" customWidth="1"/>
    <col min="5387" max="5387" width="15" style="945" customWidth="1"/>
    <col min="5388" max="5388" width="1.28515625" style="945" customWidth="1"/>
    <col min="5389" max="5389" width="23.42578125" style="945" customWidth="1"/>
    <col min="5390" max="5390" width="20.28515625" style="945" customWidth="1"/>
    <col min="5391" max="5632" width="16" style="945"/>
    <col min="5633" max="5633" width="4.42578125" style="945" customWidth="1"/>
    <col min="5634" max="5634" width="1.7109375" style="945" customWidth="1"/>
    <col min="5635" max="5635" width="32.140625" style="945" customWidth="1"/>
    <col min="5636" max="5636" width="14.28515625" style="945" customWidth="1"/>
    <col min="5637" max="5637" width="9.7109375" style="945" customWidth="1"/>
    <col min="5638" max="5638" width="1.7109375" style="945" customWidth="1"/>
    <col min="5639" max="5639" width="6.7109375" style="945" customWidth="1"/>
    <col min="5640" max="5640" width="2.7109375" style="945" customWidth="1"/>
    <col min="5641" max="5642" width="0" style="945" hidden="1" customWidth="1"/>
    <col min="5643" max="5643" width="15" style="945" customWidth="1"/>
    <col min="5644" max="5644" width="1.28515625" style="945" customWidth="1"/>
    <col min="5645" max="5645" width="23.42578125" style="945" customWidth="1"/>
    <col min="5646" max="5646" width="20.28515625" style="945" customWidth="1"/>
    <col min="5647" max="5888" width="16" style="945"/>
    <col min="5889" max="5889" width="4.42578125" style="945" customWidth="1"/>
    <col min="5890" max="5890" width="1.7109375" style="945" customWidth="1"/>
    <col min="5891" max="5891" width="32.140625" style="945" customWidth="1"/>
    <col min="5892" max="5892" width="14.28515625" style="945" customWidth="1"/>
    <col min="5893" max="5893" width="9.7109375" style="945" customWidth="1"/>
    <col min="5894" max="5894" width="1.7109375" style="945" customWidth="1"/>
    <col min="5895" max="5895" width="6.7109375" style="945" customWidth="1"/>
    <col min="5896" max="5896" width="2.7109375" style="945" customWidth="1"/>
    <col min="5897" max="5898" width="0" style="945" hidden="1" customWidth="1"/>
    <col min="5899" max="5899" width="15" style="945" customWidth="1"/>
    <col min="5900" max="5900" width="1.28515625" style="945" customWidth="1"/>
    <col min="5901" max="5901" width="23.42578125" style="945" customWidth="1"/>
    <col min="5902" max="5902" width="20.28515625" style="945" customWidth="1"/>
    <col min="5903" max="6144" width="16" style="945"/>
    <col min="6145" max="6145" width="4.42578125" style="945" customWidth="1"/>
    <col min="6146" max="6146" width="1.7109375" style="945" customWidth="1"/>
    <col min="6147" max="6147" width="32.140625" style="945" customWidth="1"/>
    <col min="6148" max="6148" width="14.28515625" style="945" customWidth="1"/>
    <col min="6149" max="6149" width="9.7109375" style="945" customWidth="1"/>
    <col min="6150" max="6150" width="1.7109375" style="945" customWidth="1"/>
    <col min="6151" max="6151" width="6.7109375" style="945" customWidth="1"/>
    <col min="6152" max="6152" width="2.7109375" style="945" customWidth="1"/>
    <col min="6153" max="6154" width="0" style="945" hidden="1" customWidth="1"/>
    <col min="6155" max="6155" width="15" style="945" customWidth="1"/>
    <col min="6156" max="6156" width="1.28515625" style="945" customWidth="1"/>
    <col min="6157" max="6157" width="23.42578125" style="945" customWidth="1"/>
    <col min="6158" max="6158" width="20.28515625" style="945" customWidth="1"/>
    <col min="6159" max="6400" width="16" style="945"/>
    <col min="6401" max="6401" width="4.42578125" style="945" customWidth="1"/>
    <col min="6402" max="6402" width="1.7109375" style="945" customWidth="1"/>
    <col min="6403" max="6403" width="32.140625" style="945" customWidth="1"/>
    <col min="6404" max="6404" width="14.28515625" style="945" customWidth="1"/>
    <col min="6405" max="6405" width="9.7109375" style="945" customWidth="1"/>
    <col min="6406" max="6406" width="1.7109375" style="945" customWidth="1"/>
    <col min="6407" max="6407" width="6.7109375" style="945" customWidth="1"/>
    <col min="6408" max="6408" width="2.7109375" style="945" customWidth="1"/>
    <col min="6409" max="6410" width="0" style="945" hidden="1" customWidth="1"/>
    <col min="6411" max="6411" width="15" style="945" customWidth="1"/>
    <col min="6412" max="6412" width="1.28515625" style="945" customWidth="1"/>
    <col min="6413" max="6413" width="23.42578125" style="945" customWidth="1"/>
    <col min="6414" max="6414" width="20.28515625" style="945" customWidth="1"/>
    <col min="6415" max="6656" width="16" style="945"/>
    <col min="6657" max="6657" width="4.42578125" style="945" customWidth="1"/>
    <col min="6658" max="6658" width="1.7109375" style="945" customWidth="1"/>
    <col min="6659" max="6659" width="32.140625" style="945" customWidth="1"/>
    <col min="6660" max="6660" width="14.28515625" style="945" customWidth="1"/>
    <col min="6661" max="6661" width="9.7109375" style="945" customWidth="1"/>
    <col min="6662" max="6662" width="1.7109375" style="945" customWidth="1"/>
    <col min="6663" max="6663" width="6.7109375" style="945" customWidth="1"/>
    <col min="6664" max="6664" width="2.7109375" style="945" customWidth="1"/>
    <col min="6665" max="6666" width="0" style="945" hidden="1" customWidth="1"/>
    <col min="6667" max="6667" width="15" style="945" customWidth="1"/>
    <col min="6668" max="6668" width="1.28515625" style="945" customWidth="1"/>
    <col min="6669" max="6669" width="23.42578125" style="945" customWidth="1"/>
    <col min="6670" max="6670" width="20.28515625" style="945" customWidth="1"/>
    <col min="6671" max="6912" width="16" style="945"/>
    <col min="6913" max="6913" width="4.42578125" style="945" customWidth="1"/>
    <col min="6914" max="6914" width="1.7109375" style="945" customWidth="1"/>
    <col min="6915" max="6915" width="32.140625" style="945" customWidth="1"/>
    <col min="6916" max="6916" width="14.28515625" style="945" customWidth="1"/>
    <col min="6917" max="6917" width="9.7109375" style="945" customWidth="1"/>
    <col min="6918" max="6918" width="1.7109375" style="945" customWidth="1"/>
    <col min="6919" max="6919" width="6.7109375" style="945" customWidth="1"/>
    <col min="6920" max="6920" width="2.7109375" style="945" customWidth="1"/>
    <col min="6921" max="6922" width="0" style="945" hidden="1" customWidth="1"/>
    <col min="6923" max="6923" width="15" style="945" customWidth="1"/>
    <col min="6924" max="6924" width="1.28515625" style="945" customWidth="1"/>
    <col min="6925" max="6925" width="23.42578125" style="945" customWidth="1"/>
    <col min="6926" max="6926" width="20.28515625" style="945" customWidth="1"/>
    <col min="6927" max="7168" width="16" style="945"/>
    <col min="7169" max="7169" width="4.42578125" style="945" customWidth="1"/>
    <col min="7170" max="7170" width="1.7109375" style="945" customWidth="1"/>
    <col min="7171" max="7171" width="32.140625" style="945" customWidth="1"/>
    <col min="7172" max="7172" width="14.28515625" style="945" customWidth="1"/>
    <col min="7173" max="7173" width="9.7109375" style="945" customWidth="1"/>
    <col min="7174" max="7174" width="1.7109375" style="945" customWidth="1"/>
    <col min="7175" max="7175" width="6.7109375" style="945" customWidth="1"/>
    <col min="7176" max="7176" width="2.7109375" style="945" customWidth="1"/>
    <col min="7177" max="7178" width="0" style="945" hidden="1" customWidth="1"/>
    <col min="7179" max="7179" width="15" style="945" customWidth="1"/>
    <col min="7180" max="7180" width="1.28515625" style="945" customWidth="1"/>
    <col min="7181" max="7181" width="23.42578125" style="945" customWidth="1"/>
    <col min="7182" max="7182" width="20.28515625" style="945" customWidth="1"/>
    <col min="7183" max="7424" width="16" style="945"/>
    <col min="7425" max="7425" width="4.42578125" style="945" customWidth="1"/>
    <col min="7426" max="7426" width="1.7109375" style="945" customWidth="1"/>
    <col min="7427" max="7427" width="32.140625" style="945" customWidth="1"/>
    <col min="7428" max="7428" width="14.28515625" style="945" customWidth="1"/>
    <col min="7429" max="7429" width="9.7109375" style="945" customWidth="1"/>
    <col min="7430" max="7430" width="1.7109375" style="945" customWidth="1"/>
    <col min="7431" max="7431" width="6.7109375" style="945" customWidth="1"/>
    <col min="7432" max="7432" width="2.7109375" style="945" customWidth="1"/>
    <col min="7433" max="7434" width="0" style="945" hidden="1" customWidth="1"/>
    <col min="7435" max="7435" width="15" style="945" customWidth="1"/>
    <col min="7436" max="7436" width="1.28515625" style="945" customWidth="1"/>
    <col min="7437" max="7437" width="23.42578125" style="945" customWidth="1"/>
    <col min="7438" max="7438" width="20.28515625" style="945" customWidth="1"/>
    <col min="7439" max="7680" width="16" style="945"/>
    <col min="7681" max="7681" width="4.42578125" style="945" customWidth="1"/>
    <col min="7682" max="7682" width="1.7109375" style="945" customWidth="1"/>
    <col min="7683" max="7683" width="32.140625" style="945" customWidth="1"/>
    <col min="7684" max="7684" width="14.28515625" style="945" customWidth="1"/>
    <col min="7685" max="7685" width="9.7109375" style="945" customWidth="1"/>
    <col min="7686" max="7686" width="1.7109375" style="945" customWidth="1"/>
    <col min="7687" max="7687" width="6.7109375" style="945" customWidth="1"/>
    <col min="7688" max="7688" width="2.7109375" style="945" customWidth="1"/>
    <col min="7689" max="7690" width="0" style="945" hidden="1" customWidth="1"/>
    <col min="7691" max="7691" width="15" style="945" customWidth="1"/>
    <col min="7692" max="7692" width="1.28515625" style="945" customWidth="1"/>
    <col min="7693" max="7693" width="23.42578125" style="945" customWidth="1"/>
    <col min="7694" max="7694" width="20.28515625" style="945" customWidth="1"/>
    <col min="7695" max="7936" width="16" style="945"/>
    <col min="7937" max="7937" width="4.42578125" style="945" customWidth="1"/>
    <col min="7938" max="7938" width="1.7109375" style="945" customWidth="1"/>
    <col min="7939" max="7939" width="32.140625" style="945" customWidth="1"/>
    <col min="7940" max="7940" width="14.28515625" style="945" customWidth="1"/>
    <col min="7941" max="7941" width="9.7109375" style="945" customWidth="1"/>
    <col min="7942" max="7942" width="1.7109375" style="945" customWidth="1"/>
    <col min="7943" max="7943" width="6.7109375" style="945" customWidth="1"/>
    <col min="7944" max="7944" width="2.7109375" style="945" customWidth="1"/>
    <col min="7945" max="7946" width="0" style="945" hidden="1" customWidth="1"/>
    <col min="7947" max="7947" width="15" style="945" customWidth="1"/>
    <col min="7948" max="7948" width="1.28515625" style="945" customWidth="1"/>
    <col min="7949" max="7949" width="23.42578125" style="945" customWidth="1"/>
    <col min="7950" max="7950" width="20.28515625" style="945" customWidth="1"/>
    <col min="7951" max="8192" width="16" style="945"/>
    <col min="8193" max="8193" width="4.42578125" style="945" customWidth="1"/>
    <col min="8194" max="8194" width="1.7109375" style="945" customWidth="1"/>
    <col min="8195" max="8195" width="32.140625" style="945" customWidth="1"/>
    <col min="8196" max="8196" width="14.28515625" style="945" customWidth="1"/>
    <col min="8197" max="8197" width="9.7109375" style="945" customWidth="1"/>
    <col min="8198" max="8198" width="1.7109375" style="945" customWidth="1"/>
    <col min="8199" max="8199" width="6.7109375" style="945" customWidth="1"/>
    <col min="8200" max="8200" width="2.7109375" style="945" customWidth="1"/>
    <col min="8201" max="8202" width="0" style="945" hidden="1" customWidth="1"/>
    <col min="8203" max="8203" width="15" style="945" customWidth="1"/>
    <col min="8204" max="8204" width="1.28515625" style="945" customWidth="1"/>
    <col min="8205" max="8205" width="23.42578125" style="945" customWidth="1"/>
    <col min="8206" max="8206" width="20.28515625" style="945" customWidth="1"/>
    <col min="8207" max="8448" width="16" style="945"/>
    <col min="8449" max="8449" width="4.42578125" style="945" customWidth="1"/>
    <col min="8450" max="8450" width="1.7109375" style="945" customWidth="1"/>
    <col min="8451" max="8451" width="32.140625" style="945" customWidth="1"/>
    <col min="8452" max="8452" width="14.28515625" style="945" customWidth="1"/>
    <col min="8453" max="8453" width="9.7109375" style="945" customWidth="1"/>
    <col min="8454" max="8454" width="1.7109375" style="945" customWidth="1"/>
    <col min="8455" max="8455" width="6.7109375" style="945" customWidth="1"/>
    <col min="8456" max="8456" width="2.7109375" style="945" customWidth="1"/>
    <col min="8457" max="8458" width="0" style="945" hidden="1" customWidth="1"/>
    <col min="8459" max="8459" width="15" style="945" customWidth="1"/>
    <col min="8460" max="8460" width="1.28515625" style="945" customWidth="1"/>
    <col min="8461" max="8461" width="23.42578125" style="945" customWidth="1"/>
    <col min="8462" max="8462" width="20.28515625" style="945" customWidth="1"/>
    <col min="8463" max="8704" width="16" style="945"/>
    <col min="8705" max="8705" width="4.42578125" style="945" customWidth="1"/>
    <col min="8706" max="8706" width="1.7109375" style="945" customWidth="1"/>
    <col min="8707" max="8707" width="32.140625" style="945" customWidth="1"/>
    <col min="8708" max="8708" width="14.28515625" style="945" customWidth="1"/>
    <col min="8709" max="8709" width="9.7109375" style="945" customWidth="1"/>
    <col min="8710" max="8710" width="1.7109375" style="945" customWidth="1"/>
    <col min="8711" max="8711" width="6.7109375" style="945" customWidth="1"/>
    <col min="8712" max="8712" width="2.7109375" style="945" customWidth="1"/>
    <col min="8713" max="8714" width="0" style="945" hidden="1" customWidth="1"/>
    <col min="8715" max="8715" width="15" style="945" customWidth="1"/>
    <col min="8716" max="8716" width="1.28515625" style="945" customWidth="1"/>
    <col min="8717" max="8717" width="23.42578125" style="945" customWidth="1"/>
    <col min="8718" max="8718" width="20.28515625" style="945" customWidth="1"/>
    <col min="8719" max="8960" width="16" style="945"/>
    <col min="8961" max="8961" width="4.42578125" style="945" customWidth="1"/>
    <col min="8962" max="8962" width="1.7109375" style="945" customWidth="1"/>
    <col min="8963" max="8963" width="32.140625" style="945" customWidth="1"/>
    <col min="8964" max="8964" width="14.28515625" style="945" customWidth="1"/>
    <col min="8965" max="8965" width="9.7109375" style="945" customWidth="1"/>
    <col min="8966" max="8966" width="1.7109375" style="945" customWidth="1"/>
    <col min="8967" max="8967" width="6.7109375" style="945" customWidth="1"/>
    <col min="8968" max="8968" width="2.7109375" style="945" customWidth="1"/>
    <col min="8969" max="8970" width="0" style="945" hidden="1" customWidth="1"/>
    <col min="8971" max="8971" width="15" style="945" customWidth="1"/>
    <col min="8972" max="8972" width="1.28515625" style="945" customWidth="1"/>
    <col min="8973" max="8973" width="23.42578125" style="945" customWidth="1"/>
    <col min="8974" max="8974" width="20.28515625" style="945" customWidth="1"/>
    <col min="8975" max="9216" width="16" style="945"/>
    <col min="9217" max="9217" width="4.42578125" style="945" customWidth="1"/>
    <col min="9218" max="9218" width="1.7109375" style="945" customWidth="1"/>
    <col min="9219" max="9219" width="32.140625" style="945" customWidth="1"/>
    <col min="9220" max="9220" width="14.28515625" style="945" customWidth="1"/>
    <col min="9221" max="9221" width="9.7109375" style="945" customWidth="1"/>
    <col min="9222" max="9222" width="1.7109375" style="945" customWidth="1"/>
    <col min="9223" max="9223" width="6.7109375" style="945" customWidth="1"/>
    <col min="9224" max="9224" width="2.7109375" style="945" customWidth="1"/>
    <col min="9225" max="9226" width="0" style="945" hidden="1" customWidth="1"/>
    <col min="9227" max="9227" width="15" style="945" customWidth="1"/>
    <col min="9228" max="9228" width="1.28515625" style="945" customWidth="1"/>
    <col min="9229" max="9229" width="23.42578125" style="945" customWidth="1"/>
    <col min="9230" max="9230" width="20.28515625" style="945" customWidth="1"/>
    <col min="9231" max="9472" width="16" style="945"/>
    <col min="9473" max="9473" width="4.42578125" style="945" customWidth="1"/>
    <col min="9474" max="9474" width="1.7109375" style="945" customWidth="1"/>
    <col min="9475" max="9475" width="32.140625" style="945" customWidth="1"/>
    <col min="9476" max="9476" width="14.28515625" style="945" customWidth="1"/>
    <col min="9477" max="9477" width="9.7109375" style="945" customWidth="1"/>
    <col min="9478" max="9478" width="1.7109375" style="945" customWidth="1"/>
    <col min="9479" max="9479" width="6.7109375" style="945" customWidth="1"/>
    <col min="9480" max="9480" width="2.7109375" style="945" customWidth="1"/>
    <col min="9481" max="9482" width="0" style="945" hidden="1" customWidth="1"/>
    <col min="9483" max="9483" width="15" style="945" customWidth="1"/>
    <col min="9484" max="9484" width="1.28515625" style="945" customWidth="1"/>
    <col min="9485" max="9485" width="23.42578125" style="945" customWidth="1"/>
    <col min="9486" max="9486" width="20.28515625" style="945" customWidth="1"/>
    <col min="9487" max="9728" width="16" style="945"/>
    <col min="9729" max="9729" width="4.42578125" style="945" customWidth="1"/>
    <col min="9730" max="9730" width="1.7109375" style="945" customWidth="1"/>
    <col min="9731" max="9731" width="32.140625" style="945" customWidth="1"/>
    <col min="9732" max="9732" width="14.28515625" style="945" customWidth="1"/>
    <col min="9733" max="9733" width="9.7109375" style="945" customWidth="1"/>
    <col min="9734" max="9734" width="1.7109375" style="945" customWidth="1"/>
    <col min="9735" max="9735" width="6.7109375" style="945" customWidth="1"/>
    <col min="9736" max="9736" width="2.7109375" style="945" customWidth="1"/>
    <col min="9737" max="9738" width="0" style="945" hidden="1" customWidth="1"/>
    <col min="9739" max="9739" width="15" style="945" customWidth="1"/>
    <col min="9740" max="9740" width="1.28515625" style="945" customWidth="1"/>
    <col min="9741" max="9741" width="23.42578125" style="945" customWidth="1"/>
    <col min="9742" max="9742" width="20.28515625" style="945" customWidth="1"/>
    <col min="9743" max="9984" width="16" style="945"/>
    <col min="9985" max="9985" width="4.42578125" style="945" customWidth="1"/>
    <col min="9986" max="9986" width="1.7109375" style="945" customWidth="1"/>
    <col min="9987" max="9987" width="32.140625" style="945" customWidth="1"/>
    <col min="9988" max="9988" width="14.28515625" style="945" customWidth="1"/>
    <col min="9989" max="9989" width="9.7109375" style="945" customWidth="1"/>
    <col min="9990" max="9990" width="1.7109375" style="945" customWidth="1"/>
    <col min="9991" max="9991" width="6.7109375" style="945" customWidth="1"/>
    <col min="9992" max="9992" width="2.7109375" style="945" customWidth="1"/>
    <col min="9993" max="9994" width="0" style="945" hidden="1" customWidth="1"/>
    <col min="9995" max="9995" width="15" style="945" customWidth="1"/>
    <col min="9996" max="9996" width="1.28515625" style="945" customWidth="1"/>
    <col min="9997" max="9997" width="23.42578125" style="945" customWidth="1"/>
    <col min="9998" max="9998" width="20.28515625" style="945" customWidth="1"/>
    <col min="9999" max="10240" width="16" style="945"/>
    <col min="10241" max="10241" width="4.42578125" style="945" customWidth="1"/>
    <col min="10242" max="10242" width="1.7109375" style="945" customWidth="1"/>
    <col min="10243" max="10243" width="32.140625" style="945" customWidth="1"/>
    <col min="10244" max="10244" width="14.28515625" style="945" customWidth="1"/>
    <col min="10245" max="10245" width="9.7109375" style="945" customWidth="1"/>
    <col min="10246" max="10246" width="1.7109375" style="945" customWidth="1"/>
    <col min="10247" max="10247" width="6.7109375" style="945" customWidth="1"/>
    <col min="10248" max="10248" width="2.7109375" style="945" customWidth="1"/>
    <col min="10249" max="10250" width="0" style="945" hidden="1" customWidth="1"/>
    <col min="10251" max="10251" width="15" style="945" customWidth="1"/>
    <col min="10252" max="10252" width="1.28515625" style="945" customWidth="1"/>
    <col min="10253" max="10253" width="23.42578125" style="945" customWidth="1"/>
    <col min="10254" max="10254" width="20.28515625" style="945" customWidth="1"/>
    <col min="10255" max="10496" width="16" style="945"/>
    <col min="10497" max="10497" width="4.42578125" style="945" customWidth="1"/>
    <col min="10498" max="10498" width="1.7109375" style="945" customWidth="1"/>
    <col min="10499" max="10499" width="32.140625" style="945" customWidth="1"/>
    <col min="10500" max="10500" width="14.28515625" style="945" customWidth="1"/>
    <col min="10501" max="10501" width="9.7109375" style="945" customWidth="1"/>
    <col min="10502" max="10502" width="1.7109375" style="945" customWidth="1"/>
    <col min="10503" max="10503" width="6.7109375" style="945" customWidth="1"/>
    <col min="10504" max="10504" width="2.7109375" style="945" customWidth="1"/>
    <col min="10505" max="10506" width="0" style="945" hidden="1" customWidth="1"/>
    <col min="10507" max="10507" width="15" style="945" customWidth="1"/>
    <col min="10508" max="10508" width="1.28515625" style="945" customWidth="1"/>
    <col min="10509" max="10509" width="23.42578125" style="945" customWidth="1"/>
    <col min="10510" max="10510" width="20.28515625" style="945" customWidth="1"/>
    <col min="10511" max="10752" width="16" style="945"/>
    <col min="10753" max="10753" width="4.42578125" style="945" customWidth="1"/>
    <col min="10754" max="10754" width="1.7109375" style="945" customWidth="1"/>
    <col min="10755" max="10755" width="32.140625" style="945" customWidth="1"/>
    <col min="10756" max="10756" width="14.28515625" style="945" customWidth="1"/>
    <col min="10757" max="10757" width="9.7109375" style="945" customWidth="1"/>
    <col min="10758" max="10758" width="1.7109375" style="945" customWidth="1"/>
    <col min="10759" max="10759" width="6.7109375" style="945" customWidth="1"/>
    <col min="10760" max="10760" width="2.7109375" style="945" customWidth="1"/>
    <col min="10761" max="10762" width="0" style="945" hidden="1" customWidth="1"/>
    <col min="10763" max="10763" width="15" style="945" customWidth="1"/>
    <col min="10764" max="10764" width="1.28515625" style="945" customWidth="1"/>
    <col min="10765" max="10765" width="23.42578125" style="945" customWidth="1"/>
    <col min="10766" max="10766" width="20.28515625" style="945" customWidth="1"/>
    <col min="10767" max="11008" width="16" style="945"/>
    <col min="11009" max="11009" width="4.42578125" style="945" customWidth="1"/>
    <col min="11010" max="11010" width="1.7109375" style="945" customWidth="1"/>
    <col min="11011" max="11011" width="32.140625" style="945" customWidth="1"/>
    <col min="11012" max="11012" width="14.28515625" style="945" customWidth="1"/>
    <col min="11013" max="11013" width="9.7109375" style="945" customWidth="1"/>
    <col min="11014" max="11014" width="1.7109375" style="945" customWidth="1"/>
    <col min="11015" max="11015" width="6.7109375" style="945" customWidth="1"/>
    <col min="11016" max="11016" width="2.7109375" style="945" customWidth="1"/>
    <col min="11017" max="11018" width="0" style="945" hidden="1" customWidth="1"/>
    <col min="11019" max="11019" width="15" style="945" customWidth="1"/>
    <col min="11020" max="11020" width="1.28515625" style="945" customWidth="1"/>
    <col min="11021" max="11021" width="23.42578125" style="945" customWidth="1"/>
    <col min="11022" max="11022" width="20.28515625" style="945" customWidth="1"/>
    <col min="11023" max="11264" width="16" style="945"/>
    <col min="11265" max="11265" width="4.42578125" style="945" customWidth="1"/>
    <col min="11266" max="11266" width="1.7109375" style="945" customWidth="1"/>
    <col min="11267" max="11267" width="32.140625" style="945" customWidth="1"/>
    <col min="11268" max="11268" width="14.28515625" style="945" customWidth="1"/>
    <col min="11269" max="11269" width="9.7109375" style="945" customWidth="1"/>
    <col min="11270" max="11270" width="1.7109375" style="945" customWidth="1"/>
    <col min="11271" max="11271" width="6.7109375" style="945" customWidth="1"/>
    <col min="11272" max="11272" width="2.7109375" style="945" customWidth="1"/>
    <col min="11273" max="11274" width="0" style="945" hidden="1" customWidth="1"/>
    <col min="11275" max="11275" width="15" style="945" customWidth="1"/>
    <col min="11276" max="11276" width="1.28515625" style="945" customWidth="1"/>
    <col min="11277" max="11277" width="23.42578125" style="945" customWidth="1"/>
    <col min="11278" max="11278" width="20.28515625" style="945" customWidth="1"/>
    <col min="11279" max="11520" width="16" style="945"/>
    <col min="11521" max="11521" width="4.42578125" style="945" customWidth="1"/>
    <col min="11522" max="11522" width="1.7109375" style="945" customWidth="1"/>
    <col min="11523" max="11523" width="32.140625" style="945" customWidth="1"/>
    <col min="11524" max="11524" width="14.28515625" style="945" customWidth="1"/>
    <col min="11525" max="11525" width="9.7109375" style="945" customWidth="1"/>
    <col min="11526" max="11526" width="1.7109375" style="945" customWidth="1"/>
    <col min="11527" max="11527" width="6.7109375" style="945" customWidth="1"/>
    <col min="11528" max="11528" width="2.7109375" style="945" customWidth="1"/>
    <col min="11529" max="11530" width="0" style="945" hidden="1" customWidth="1"/>
    <col min="11531" max="11531" width="15" style="945" customWidth="1"/>
    <col min="11532" max="11532" width="1.28515625" style="945" customWidth="1"/>
    <col min="11533" max="11533" width="23.42578125" style="945" customWidth="1"/>
    <col min="11534" max="11534" width="20.28515625" style="945" customWidth="1"/>
    <col min="11535" max="11776" width="16" style="945"/>
    <col min="11777" max="11777" width="4.42578125" style="945" customWidth="1"/>
    <col min="11778" max="11778" width="1.7109375" style="945" customWidth="1"/>
    <col min="11779" max="11779" width="32.140625" style="945" customWidth="1"/>
    <col min="11780" max="11780" width="14.28515625" style="945" customWidth="1"/>
    <col min="11781" max="11781" width="9.7109375" style="945" customWidth="1"/>
    <col min="11782" max="11782" width="1.7109375" style="945" customWidth="1"/>
    <col min="11783" max="11783" width="6.7109375" style="945" customWidth="1"/>
    <col min="11784" max="11784" width="2.7109375" style="945" customWidth="1"/>
    <col min="11785" max="11786" width="0" style="945" hidden="1" customWidth="1"/>
    <col min="11787" max="11787" width="15" style="945" customWidth="1"/>
    <col min="11788" max="11788" width="1.28515625" style="945" customWidth="1"/>
    <col min="11789" max="11789" width="23.42578125" style="945" customWidth="1"/>
    <col min="11790" max="11790" width="20.28515625" style="945" customWidth="1"/>
    <col min="11791" max="12032" width="16" style="945"/>
    <col min="12033" max="12033" width="4.42578125" style="945" customWidth="1"/>
    <col min="12034" max="12034" width="1.7109375" style="945" customWidth="1"/>
    <col min="12035" max="12035" width="32.140625" style="945" customWidth="1"/>
    <col min="12036" max="12036" width="14.28515625" style="945" customWidth="1"/>
    <col min="12037" max="12037" width="9.7109375" style="945" customWidth="1"/>
    <col min="12038" max="12038" width="1.7109375" style="945" customWidth="1"/>
    <col min="12039" max="12039" width="6.7109375" style="945" customWidth="1"/>
    <col min="12040" max="12040" width="2.7109375" style="945" customWidth="1"/>
    <col min="12041" max="12042" width="0" style="945" hidden="1" customWidth="1"/>
    <col min="12043" max="12043" width="15" style="945" customWidth="1"/>
    <col min="12044" max="12044" width="1.28515625" style="945" customWidth="1"/>
    <col min="12045" max="12045" width="23.42578125" style="945" customWidth="1"/>
    <col min="12046" max="12046" width="20.28515625" style="945" customWidth="1"/>
    <col min="12047" max="12288" width="16" style="945"/>
    <col min="12289" max="12289" width="4.42578125" style="945" customWidth="1"/>
    <col min="12290" max="12290" width="1.7109375" style="945" customWidth="1"/>
    <col min="12291" max="12291" width="32.140625" style="945" customWidth="1"/>
    <col min="12292" max="12292" width="14.28515625" style="945" customWidth="1"/>
    <col min="12293" max="12293" width="9.7109375" style="945" customWidth="1"/>
    <col min="12294" max="12294" width="1.7109375" style="945" customWidth="1"/>
    <col min="12295" max="12295" width="6.7109375" style="945" customWidth="1"/>
    <col min="12296" max="12296" width="2.7109375" style="945" customWidth="1"/>
    <col min="12297" max="12298" width="0" style="945" hidden="1" customWidth="1"/>
    <col min="12299" max="12299" width="15" style="945" customWidth="1"/>
    <col min="12300" max="12300" width="1.28515625" style="945" customWidth="1"/>
    <col min="12301" max="12301" width="23.42578125" style="945" customWidth="1"/>
    <col min="12302" max="12302" width="20.28515625" style="945" customWidth="1"/>
    <col min="12303" max="12544" width="16" style="945"/>
    <col min="12545" max="12545" width="4.42578125" style="945" customWidth="1"/>
    <col min="12546" max="12546" width="1.7109375" style="945" customWidth="1"/>
    <col min="12547" max="12547" width="32.140625" style="945" customWidth="1"/>
    <col min="12548" max="12548" width="14.28515625" style="945" customWidth="1"/>
    <col min="12549" max="12549" width="9.7109375" style="945" customWidth="1"/>
    <col min="12550" max="12550" width="1.7109375" style="945" customWidth="1"/>
    <col min="12551" max="12551" width="6.7109375" style="945" customWidth="1"/>
    <col min="12552" max="12552" width="2.7109375" style="945" customWidth="1"/>
    <col min="12553" max="12554" width="0" style="945" hidden="1" customWidth="1"/>
    <col min="12555" max="12555" width="15" style="945" customWidth="1"/>
    <col min="12556" max="12556" width="1.28515625" style="945" customWidth="1"/>
    <col min="12557" max="12557" width="23.42578125" style="945" customWidth="1"/>
    <col min="12558" max="12558" width="20.28515625" style="945" customWidth="1"/>
    <col min="12559" max="12800" width="16" style="945"/>
    <col min="12801" max="12801" width="4.42578125" style="945" customWidth="1"/>
    <col min="12802" max="12802" width="1.7109375" style="945" customWidth="1"/>
    <col min="12803" max="12803" width="32.140625" style="945" customWidth="1"/>
    <col min="12804" max="12804" width="14.28515625" style="945" customWidth="1"/>
    <col min="12805" max="12805" width="9.7109375" style="945" customWidth="1"/>
    <col min="12806" max="12806" width="1.7109375" style="945" customWidth="1"/>
    <col min="12807" max="12807" width="6.7109375" style="945" customWidth="1"/>
    <col min="12808" max="12808" width="2.7109375" style="945" customWidth="1"/>
    <col min="12809" max="12810" width="0" style="945" hidden="1" customWidth="1"/>
    <col min="12811" max="12811" width="15" style="945" customWidth="1"/>
    <col min="12812" max="12812" width="1.28515625" style="945" customWidth="1"/>
    <col min="12813" max="12813" width="23.42578125" style="945" customWidth="1"/>
    <col min="12814" max="12814" width="20.28515625" style="945" customWidth="1"/>
    <col min="12815" max="13056" width="16" style="945"/>
    <col min="13057" max="13057" width="4.42578125" style="945" customWidth="1"/>
    <col min="13058" max="13058" width="1.7109375" style="945" customWidth="1"/>
    <col min="13059" max="13059" width="32.140625" style="945" customWidth="1"/>
    <col min="13060" max="13060" width="14.28515625" style="945" customWidth="1"/>
    <col min="13061" max="13061" width="9.7109375" style="945" customWidth="1"/>
    <col min="13062" max="13062" width="1.7109375" style="945" customWidth="1"/>
    <col min="13063" max="13063" width="6.7109375" style="945" customWidth="1"/>
    <col min="13064" max="13064" width="2.7109375" style="945" customWidth="1"/>
    <col min="13065" max="13066" width="0" style="945" hidden="1" customWidth="1"/>
    <col min="13067" max="13067" width="15" style="945" customWidth="1"/>
    <col min="13068" max="13068" width="1.28515625" style="945" customWidth="1"/>
    <col min="13069" max="13069" width="23.42578125" style="945" customWidth="1"/>
    <col min="13070" max="13070" width="20.28515625" style="945" customWidth="1"/>
    <col min="13071" max="13312" width="16" style="945"/>
    <col min="13313" max="13313" width="4.42578125" style="945" customWidth="1"/>
    <col min="13314" max="13314" width="1.7109375" style="945" customWidth="1"/>
    <col min="13315" max="13315" width="32.140625" style="945" customWidth="1"/>
    <col min="13316" max="13316" width="14.28515625" style="945" customWidth="1"/>
    <col min="13317" max="13317" width="9.7109375" style="945" customWidth="1"/>
    <col min="13318" max="13318" width="1.7109375" style="945" customWidth="1"/>
    <col min="13319" max="13319" width="6.7109375" style="945" customWidth="1"/>
    <col min="13320" max="13320" width="2.7109375" style="945" customWidth="1"/>
    <col min="13321" max="13322" width="0" style="945" hidden="1" customWidth="1"/>
    <col min="13323" max="13323" width="15" style="945" customWidth="1"/>
    <col min="13324" max="13324" width="1.28515625" style="945" customWidth="1"/>
    <col min="13325" max="13325" width="23.42578125" style="945" customWidth="1"/>
    <col min="13326" max="13326" width="20.28515625" style="945" customWidth="1"/>
    <col min="13327" max="13568" width="16" style="945"/>
    <col min="13569" max="13569" width="4.42578125" style="945" customWidth="1"/>
    <col min="13570" max="13570" width="1.7109375" style="945" customWidth="1"/>
    <col min="13571" max="13571" width="32.140625" style="945" customWidth="1"/>
    <col min="13572" max="13572" width="14.28515625" style="945" customWidth="1"/>
    <col min="13573" max="13573" width="9.7109375" style="945" customWidth="1"/>
    <col min="13574" max="13574" width="1.7109375" style="945" customWidth="1"/>
    <col min="13575" max="13575" width="6.7109375" style="945" customWidth="1"/>
    <col min="13576" max="13576" width="2.7109375" style="945" customWidth="1"/>
    <col min="13577" max="13578" width="0" style="945" hidden="1" customWidth="1"/>
    <col min="13579" max="13579" width="15" style="945" customWidth="1"/>
    <col min="13580" max="13580" width="1.28515625" style="945" customWidth="1"/>
    <col min="13581" max="13581" width="23.42578125" style="945" customWidth="1"/>
    <col min="13582" max="13582" width="20.28515625" style="945" customWidth="1"/>
    <col min="13583" max="13824" width="16" style="945"/>
    <col min="13825" max="13825" width="4.42578125" style="945" customWidth="1"/>
    <col min="13826" max="13826" width="1.7109375" style="945" customWidth="1"/>
    <col min="13827" max="13827" width="32.140625" style="945" customWidth="1"/>
    <col min="13828" max="13828" width="14.28515625" style="945" customWidth="1"/>
    <col min="13829" max="13829" width="9.7109375" style="945" customWidth="1"/>
    <col min="13830" max="13830" width="1.7109375" style="945" customWidth="1"/>
    <col min="13831" max="13831" width="6.7109375" style="945" customWidth="1"/>
    <col min="13832" max="13832" width="2.7109375" style="945" customWidth="1"/>
    <col min="13833" max="13834" width="0" style="945" hidden="1" customWidth="1"/>
    <col min="13835" max="13835" width="15" style="945" customWidth="1"/>
    <col min="13836" max="13836" width="1.28515625" style="945" customWidth="1"/>
    <col min="13837" max="13837" width="23.42578125" style="945" customWidth="1"/>
    <col min="13838" max="13838" width="20.28515625" style="945" customWidth="1"/>
    <col min="13839" max="14080" width="16" style="945"/>
    <col min="14081" max="14081" width="4.42578125" style="945" customWidth="1"/>
    <col min="14082" max="14082" width="1.7109375" style="945" customWidth="1"/>
    <col min="14083" max="14083" width="32.140625" style="945" customWidth="1"/>
    <col min="14084" max="14084" width="14.28515625" style="945" customWidth="1"/>
    <col min="14085" max="14085" width="9.7109375" style="945" customWidth="1"/>
    <col min="14086" max="14086" width="1.7109375" style="945" customWidth="1"/>
    <col min="14087" max="14087" width="6.7109375" style="945" customWidth="1"/>
    <col min="14088" max="14088" width="2.7109375" style="945" customWidth="1"/>
    <col min="14089" max="14090" width="0" style="945" hidden="1" customWidth="1"/>
    <col min="14091" max="14091" width="15" style="945" customWidth="1"/>
    <col min="14092" max="14092" width="1.28515625" style="945" customWidth="1"/>
    <col min="14093" max="14093" width="23.42578125" style="945" customWidth="1"/>
    <col min="14094" max="14094" width="20.28515625" style="945" customWidth="1"/>
    <col min="14095" max="14336" width="16" style="945"/>
    <col min="14337" max="14337" width="4.42578125" style="945" customWidth="1"/>
    <col min="14338" max="14338" width="1.7109375" style="945" customWidth="1"/>
    <col min="14339" max="14339" width="32.140625" style="945" customWidth="1"/>
    <col min="14340" max="14340" width="14.28515625" style="945" customWidth="1"/>
    <col min="14341" max="14341" width="9.7109375" style="945" customWidth="1"/>
    <col min="14342" max="14342" width="1.7109375" style="945" customWidth="1"/>
    <col min="14343" max="14343" width="6.7109375" style="945" customWidth="1"/>
    <col min="14344" max="14344" width="2.7109375" style="945" customWidth="1"/>
    <col min="14345" max="14346" width="0" style="945" hidden="1" customWidth="1"/>
    <col min="14347" max="14347" width="15" style="945" customWidth="1"/>
    <col min="14348" max="14348" width="1.28515625" style="945" customWidth="1"/>
    <col min="14349" max="14349" width="23.42578125" style="945" customWidth="1"/>
    <col min="14350" max="14350" width="20.28515625" style="945" customWidth="1"/>
    <col min="14351" max="14592" width="16" style="945"/>
    <col min="14593" max="14593" width="4.42578125" style="945" customWidth="1"/>
    <col min="14594" max="14594" width="1.7109375" style="945" customWidth="1"/>
    <col min="14595" max="14595" width="32.140625" style="945" customWidth="1"/>
    <col min="14596" max="14596" width="14.28515625" style="945" customWidth="1"/>
    <col min="14597" max="14597" width="9.7109375" style="945" customWidth="1"/>
    <col min="14598" max="14598" width="1.7109375" style="945" customWidth="1"/>
    <col min="14599" max="14599" width="6.7109375" style="945" customWidth="1"/>
    <col min="14600" max="14600" width="2.7109375" style="945" customWidth="1"/>
    <col min="14601" max="14602" width="0" style="945" hidden="1" customWidth="1"/>
    <col min="14603" max="14603" width="15" style="945" customWidth="1"/>
    <col min="14604" max="14604" width="1.28515625" style="945" customWidth="1"/>
    <col min="14605" max="14605" width="23.42578125" style="945" customWidth="1"/>
    <col min="14606" max="14606" width="20.28515625" style="945" customWidth="1"/>
    <col min="14607" max="14848" width="16" style="945"/>
    <col min="14849" max="14849" width="4.42578125" style="945" customWidth="1"/>
    <col min="14850" max="14850" width="1.7109375" style="945" customWidth="1"/>
    <col min="14851" max="14851" width="32.140625" style="945" customWidth="1"/>
    <col min="14852" max="14852" width="14.28515625" style="945" customWidth="1"/>
    <col min="14853" max="14853" width="9.7109375" style="945" customWidth="1"/>
    <col min="14854" max="14854" width="1.7109375" style="945" customWidth="1"/>
    <col min="14855" max="14855" width="6.7109375" style="945" customWidth="1"/>
    <col min="14856" max="14856" width="2.7109375" style="945" customWidth="1"/>
    <col min="14857" max="14858" width="0" style="945" hidden="1" customWidth="1"/>
    <col min="14859" max="14859" width="15" style="945" customWidth="1"/>
    <col min="14860" max="14860" width="1.28515625" style="945" customWidth="1"/>
    <col min="14861" max="14861" width="23.42578125" style="945" customWidth="1"/>
    <col min="14862" max="14862" width="20.28515625" style="945" customWidth="1"/>
    <col min="14863" max="15104" width="16" style="945"/>
    <col min="15105" max="15105" width="4.42578125" style="945" customWidth="1"/>
    <col min="15106" max="15106" width="1.7109375" style="945" customWidth="1"/>
    <col min="15107" max="15107" width="32.140625" style="945" customWidth="1"/>
    <col min="15108" max="15108" width="14.28515625" style="945" customWidth="1"/>
    <col min="15109" max="15109" width="9.7109375" style="945" customWidth="1"/>
    <col min="15110" max="15110" width="1.7109375" style="945" customWidth="1"/>
    <col min="15111" max="15111" width="6.7109375" style="945" customWidth="1"/>
    <col min="15112" max="15112" width="2.7109375" style="945" customWidth="1"/>
    <col min="15113" max="15114" width="0" style="945" hidden="1" customWidth="1"/>
    <col min="15115" max="15115" width="15" style="945" customWidth="1"/>
    <col min="15116" max="15116" width="1.28515625" style="945" customWidth="1"/>
    <col min="15117" max="15117" width="23.42578125" style="945" customWidth="1"/>
    <col min="15118" max="15118" width="20.28515625" style="945" customWidth="1"/>
    <col min="15119" max="15360" width="16" style="945"/>
    <col min="15361" max="15361" width="4.42578125" style="945" customWidth="1"/>
    <col min="15362" max="15362" width="1.7109375" style="945" customWidth="1"/>
    <col min="15363" max="15363" width="32.140625" style="945" customWidth="1"/>
    <col min="15364" max="15364" width="14.28515625" style="945" customWidth="1"/>
    <col min="15365" max="15365" width="9.7109375" style="945" customWidth="1"/>
    <col min="15366" max="15366" width="1.7109375" style="945" customWidth="1"/>
    <col min="15367" max="15367" width="6.7109375" style="945" customWidth="1"/>
    <col min="15368" max="15368" width="2.7109375" style="945" customWidth="1"/>
    <col min="15369" max="15370" width="0" style="945" hidden="1" customWidth="1"/>
    <col min="15371" max="15371" width="15" style="945" customWidth="1"/>
    <col min="15372" max="15372" width="1.28515625" style="945" customWidth="1"/>
    <col min="15373" max="15373" width="23.42578125" style="945" customWidth="1"/>
    <col min="15374" max="15374" width="20.28515625" style="945" customWidth="1"/>
    <col min="15375" max="15616" width="16" style="945"/>
    <col min="15617" max="15617" width="4.42578125" style="945" customWidth="1"/>
    <col min="15618" max="15618" width="1.7109375" style="945" customWidth="1"/>
    <col min="15619" max="15619" width="32.140625" style="945" customWidth="1"/>
    <col min="15620" max="15620" width="14.28515625" style="945" customWidth="1"/>
    <col min="15621" max="15621" width="9.7109375" style="945" customWidth="1"/>
    <col min="15622" max="15622" width="1.7109375" style="945" customWidth="1"/>
    <col min="15623" max="15623" width="6.7109375" style="945" customWidth="1"/>
    <col min="15624" max="15624" width="2.7109375" style="945" customWidth="1"/>
    <col min="15625" max="15626" width="0" style="945" hidden="1" customWidth="1"/>
    <col min="15627" max="15627" width="15" style="945" customWidth="1"/>
    <col min="15628" max="15628" width="1.28515625" style="945" customWidth="1"/>
    <col min="15629" max="15629" width="23.42578125" style="945" customWidth="1"/>
    <col min="15630" max="15630" width="20.28515625" style="945" customWidth="1"/>
    <col min="15631" max="15872" width="16" style="945"/>
    <col min="15873" max="15873" width="4.42578125" style="945" customWidth="1"/>
    <col min="15874" max="15874" width="1.7109375" style="945" customWidth="1"/>
    <col min="15875" max="15875" width="32.140625" style="945" customWidth="1"/>
    <col min="15876" max="15876" width="14.28515625" style="945" customWidth="1"/>
    <col min="15877" max="15877" width="9.7109375" style="945" customWidth="1"/>
    <col min="15878" max="15878" width="1.7109375" style="945" customWidth="1"/>
    <col min="15879" max="15879" width="6.7109375" style="945" customWidth="1"/>
    <col min="15880" max="15880" width="2.7109375" style="945" customWidth="1"/>
    <col min="15881" max="15882" width="0" style="945" hidden="1" customWidth="1"/>
    <col min="15883" max="15883" width="15" style="945" customWidth="1"/>
    <col min="15884" max="15884" width="1.28515625" style="945" customWidth="1"/>
    <col min="15885" max="15885" width="23.42578125" style="945" customWidth="1"/>
    <col min="15886" max="15886" width="20.28515625" style="945" customWidth="1"/>
    <col min="15887" max="16128" width="16" style="945"/>
    <col min="16129" max="16129" width="4.42578125" style="945" customWidth="1"/>
    <col min="16130" max="16130" width="1.7109375" style="945" customWidth="1"/>
    <col min="16131" max="16131" width="32.140625" style="945" customWidth="1"/>
    <col min="16132" max="16132" width="14.28515625" style="945" customWidth="1"/>
    <col min="16133" max="16133" width="9.7109375" style="945" customWidth="1"/>
    <col min="16134" max="16134" width="1.7109375" style="945" customWidth="1"/>
    <col min="16135" max="16135" width="6.7109375" style="945" customWidth="1"/>
    <col min="16136" max="16136" width="2.7109375" style="945" customWidth="1"/>
    <col min="16137" max="16138" width="0" style="945" hidden="1" customWidth="1"/>
    <col min="16139" max="16139" width="15" style="945" customWidth="1"/>
    <col min="16140" max="16140" width="1.28515625" style="945" customWidth="1"/>
    <col min="16141" max="16141" width="23.42578125" style="945" customWidth="1"/>
    <col min="16142" max="16142" width="20.28515625" style="945" customWidth="1"/>
    <col min="16143" max="16384" width="16" style="945"/>
  </cols>
  <sheetData>
    <row r="1" spans="1:14" s="940" customFormat="1">
      <c r="A1" s="939"/>
      <c r="C1" s="940" t="s">
        <v>772</v>
      </c>
      <c r="D1" s="1185"/>
      <c r="F1" s="939"/>
      <c r="J1" s="939"/>
      <c r="K1" s="941"/>
      <c r="L1" s="941"/>
      <c r="M1" s="942"/>
    </row>
    <row r="2" spans="1:14" s="940" customFormat="1">
      <c r="D2" s="1185"/>
      <c r="F2" s="939"/>
      <c r="J2" s="939"/>
      <c r="K2" s="941"/>
      <c r="L2" s="941"/>
      <c r="M2" s="942"/>
    </row>
    <row r="3" spans="1:14" s="940" customFormat="1">
      <c r="D3" s="1185"/>
      <c r="F3" s="939"/>
      <c r="J3" s="939"/>
      <c r="K3" s="941"/>
      <c r="L3" s="941"/>
      <c r="M3" s="942"/>
    </row>
    <row r="4" spans="1:14" s="940" customFormat="1">
      <c r="A4" s="1135"/>
      <c r="B4" s="1136"/>
      <c r="C4" s="1136" t="s">
        <v>628</v>
      </c>
      <c r="D4" s="1186"/>
      <c r="E4" s="1136"/>
      <c r="F4" s="1136"/>
      <c r="G4" s="1136"/>
      <c r="H4" s="1136"/>
      <c r="I4" s="1136"/>
      <c r="J4" s="1135"/>
      <c r="K4" s="1137"/>
      <c r="L4" s="1137"/>
      <c r="M4" s="1140"/>
      <c r="N4" s="1136"/>
    </row>
    <row r="5" spans="1:14">
      <c r="M5" s="947"/>
    </row>
    <row r="6" spans="1:14" ht="25.5" customHeight="1">
      <c r="A6" s="948">
        <v>1</v>
      </c>
      <c r="C6" s="1234" t="s">
        <v>629</v>
      </c>
      <c r="D6" s="1235"/>
      <c r="E6" s="1235"/>
      <c r="M6" s="947"/>
    </row>
    <row r="7" spans="1:14">
      <c r="M7" s="947"/>
    </row>
    <row r="8" spans="1:14">
      <c r="C8" s="945" t="s">
        <v>282</v>
      </c>
      <c r="D8" s="1187">
        <v>217</v>
      </c>
      <c r="M8" s="947">
        <f>D8*K8</f>
        <v>0</v>
      </c>
    </row>
    <row r="9" spans="1:14">
      <c r="M9" s="947"/>
    </row>
    <row r="10" spans="1:14" ht="41.25" customHeight="1">
      <c r="A10" s="948">
        <v>2</v>
      </c>
      <c r="C10" s="1232" t="s">
        <v>630</v>
      </c>
      <c r="D10" s="1235"/>
      <c r="E10" s="1235"/>
      <c r="M10" s="947"/>
    </row>
    <row r="11" spans="1:14">
      <c r="M11" s="947"/>
    </row>
    <row r="12" spans="1:14">
      <c r="C12" s="945" t="s">
        <v>282</v>
      </c>
      <c r="D12" s="1187">
        <v>217</v>
      </c>
      <c r="M12" s="947">
        <f>D12*K12</f>
        <v>0</v>
      </c>
    </row>
    <row r="13" spans="1:14">
      <c r="M13" s="947"/>
    </row>
    <row r="14" spans="1:14" ht="65.25" customHeight="1">
      <c r="A14" s="948">
        <v>3</v>
      </c>
      <c r="C14" s="1232" t="s">
        <v>631</v>
      </c>
      <c r="D14" s="1233"/>
      <c r="E14" s="1233"/>
      <c r="M14" s="947"/>
    </row>
    <row r="15" spans="1:14" ht="12" customHeight="1">
      <c r="M15" s="947"/>
    </row>
    <row r="16" spans="1:14">
      <c r="C16" s="945" t="s">
        <v>282</v>
      </c>
      <c r="D16" s="1187">
        <v>217</v>
      </c>
      <c r="M16" s="947">
        <f>D16*K16</f>
        <v>0</v>
      </c>
    </row>
    <row r="17" spans="1:14">
      <c r="M17" s="947"/>
    </row>
    <row r="18" spans="1:14" ht="80.25" customHeight="1">
      <c r="A18" s="948">
        <v>4</v>
      </c>
      <c r="C18" s="1232" t="s">
        <v>632</v>
      </c>
      <c r="D18" s="1232"/>
      <c r="E18" s="1232"/>
      <c r="M18" s="947"/>
    </row>
    <row r="19" spans="1:14" ht="12" customHeight="1">
      <c r="M19" s="947"/>
    </row>
    <row r="20" spans="1:14">
      <c r="C20" s="945" t="s">
        <v>282</v>
      </c>
      <c r="D20" s="1187">
        <v>217</v>
      </c>
      <c r="M20" s="947">
        <f>D20*K20</f>
        <v>0</v>
      </c>
    </row>
    <row r="21" spans="1:14">
      <c r="M21" s="947"/>
    </row>
    <row r="22" spans="1:14" ht="28.5" customHeight="1">
      <c r="A22" s="948">
        <v>5</v>
      </c>
      <c r="C22" s="1232" t="s">
        <v>633</v>
      </c>
      <c r="D22" s="1233"/>
      <c r="E22" s="1233"/>
      <c r="M22" s="946"/>
    </row>
    <row r="23" spans="1:14">
      <c r="M23" s="946"/>
    </row>
    <row r="24" spans="1:14">
      <c r="C24" s="945" t="s">
        <v>10</v>
      </c>
      <c r="D24" s="1187">
        <v>13</v>
      </c>
      <c r="M24" s="947">
        <f>D24*K24</f>
        <v>0</v>
      </c>
    </row>
    <row r="25" spans="1:14">
      <c r="M25" s="947"/>
    </row>
    <row r="26" spans="1:14" ht="18.75" customHeight="1">
      <c r="A26" s="948">
        <v>6</v>
      </c>
      <c r="C26" s="1232" t="s">
        <v>634</v>
      </c>
      <c r="D26" s="1233"/>
      <c r="E26" s="1233"/>
      <c r="M26" s="946"/>
    </row>
    <row r="27" spans="1:14">
      <c r="M27" s="946"/>
    </row>
    <row r="28" spans="1:14">
      <c r="C28" s="945" t="s">
        <v>10</v>
      </c>
      <c r="D28" s="1187">
        <v>2</v>
      </c>
      <c r="M28" s="947">
        <f>D28*K28</f>
        <v>0</v>
      </c>
    </row>
    <row r="29" spans="1:14">
      <c r="M29" s="947"/>
      <c r="N29" s="949"/>
    </row>
    <row r="30" spans="1:14" ht="76.5" customHeight="1">
      <c r="A30" s="948">
        <v>7</v>
      </c>
      <c r="C30" s="1232" t="s">
        <v>635</v>
      </c>
      <c r="D30" s="1233"/>
      <c r="E30" s="1233"/>
      <c r="M30" s="947"/>
    </row>
    <row r="31" spans="1:14" ht="12" customHeight="1">
      <c r="M31" s="947"/>
    </row>
    <row r="32" spans="1:14">
      <c r="C32" s="945" t="s">
        <v>10</v>
      </c>
      <c r="D32" s="1187">
        <v>2</v>
      </c>
      <c r="M32" s="947">
        <f>D32*K32</f>
        <v>0</v>
      </c>
    </row>
    <row r="33" spans="1:14">
      <c r="M33" s="947"/>
    </row>
    <row r="34" spans="1:14" ht="27" customHeight="1">
      <c r="A34" s="948">
        <v>8</v>
      </c>
      <c r="C34" s="1232" t="s">
        <v>636</v>
      </c>
      <c r="D34" s="1233"/>
      <c r="E34" s="1233"/>
      <c r="M34" s="946"/>
    </row>
    <row r="35" spans="1:14">
      <c r="M35" s="946"/>
    </row>
    <row r="36" spans="1:14">
      <c r="C36" s="945" t="s">
        <v>282</v>
      </c>
      <c r="D36" s="1187">
        <v>217</v>
      </c>
      <c r="M36" s="947">
        <f>D36*K36</f>
        <v>0</v>
      </c>
    </row>
    <row r="37" spans="1:14">
      <c r="M37" s="947"/>
      <c r="N37" s="949"/>
    </row>
    <row r="38" spans="1:14" ht="28.5" customHeight="1">
      <c r="A38" s="948">
        <v>9</v>
      </c>
      <c r="C38" s="1232" t="s">
        <v>637</v>
      </c>
      <c r="D38" s="1233"/>
      <c r="E38" s="1233"/>
      <c r="M38" s="946"/>
    </row>
    <row r="39" spans="1:14" ht="12.75" customHeight="1">
      <c r="A39" s="948"/>
      <c r="C39" s="1054"/>
      <c r="D39" s="1188"/>
      <c r="E39" s="1055"/>
      <c r="M39" s="946"/>
    </row>
    <row r="40" spans="1:14">
      <c r="C40" s="945" t="s">
        <v>638</v>
      </c>
      <c r="D40" s="1187">
        <v>217</v>
      </c>
      <c r="M40" s="947">
        <f>D40*K40</f>
        <v>0</v>
      </c>
    </row>
    <row r="41" spans="1:14">
      <c r="M41" s="946"/>
      <c r="N41" s="949"/>
    </row>
    <row r="42" spans="1:14" ht="27" customHeight="1">
      <c r="A42" s="948">
        <v>10</v>
      </c>
      <c r="C42" s="1232" t="s">
        <v>639</v>
      </c>
      <c r="D42" s="1232"/>
      <c r="E42" s="1232"/>
      <c r="M42" s="946"/>
    </row>
    <row r="43" spans="1:14">
      <c r="M43" s="946"/>
    </row>
    <row r="44" spans="1:14">
      <c r="C44" s="945" t="s">
        <v>10</v>
      </c>
      <c r="D44" s="1187">
        <v>2</v>
      </c>
      <c r="M44" s="947">
        <f>D44*K44</f>
        <v>0</v>
      </c>
    </row>
    <row r="45" spans="1:14">
      <c r="M45" s="946"/>
      <c r="N45" s="949"/>
    </row>
    <row r="46" spans="1:14" ht="27" customHeight="1">
      <c r="A46" s="948">
        <v>11</v>
      </c>
      <c r="C46" s="1232" t="s">
        <v>640</v>
      </c>
      <c r="D46" s="1233"/>
      <c r="E46" s="1233"/>
      <c r="M46" s="946"/>
    </row>
    <row r="47" spans="1:14">
      <c r="M47" s="946"/>
    </row>
    <row r="48" spans="1:14">
      <c r="C48" s="945" t="s">
        <v>641</v>
      </c>
      <c r="D48" s="1187">
        <v>4</v>
      </c>
      <c r="M48" s="947">
        <f>D48*K48</f>
        <v>0</v>
      </c>
    </row>
    <row r="49" spans="1:14">
      <c r="M49" s="947"/>
    </row>
    <row r="50" spans="1:14" ht="15" customHeight="1">
      <c r="A50" s="948">
        <v>12</v>
      </c>
      <c r="C50" s="1232" t="s">
        <v>642</v>
      </c>
      <c r="D50" s="1233"/>
      <c r="E50" s="1233"/>
      <c r="M50" s="946"/>
    </row>
    <row r="51" spans="1:14">
      <c r="M51" s="946"/>
    </row>
    <row r="52" spans="1:14">
      <c r="C52" s="945" t="s">
        <v>282</v>
      </c>
      <c r="D52" s="1187">
        <v>217</v>
      </c>
      <c r="M52" s="947">
        <f>D52*K52</f>
        <v>0</v>
      </c>
    </row>
    <row r="53" spans="1:14">
      <c r="M53" s="946"/>
      <c r="N53" s="949"/>
    </row>
    <row r="54" spans="1:14" ht="15.75" customHeight="1">
      <c r="A54" s="948">
        <v>13</v>
      </c>
      <c r="C54" s="1232" t="s">
        <v>643</v>
      </c>
      <c r="D54" s="1233"/>
      <c r="E54" s="1233"/>
      <c r="M54" s="946"/>
    </row>
    <row r="55" spans="1:14">
      <c r="M55" s="946"/>
    </row>
    <row r="56" spans="1:14">
      <c r="C56" s="945" t="s">
        <v>641</v>
      </c>
      <c r="D56" s="1187">
        <v>8</v>
      </c>
      <c r="K56" s="1194">
        <v>45</v>
      </c>
      <c r="M56" s="947">
        <f>D56*K56</f>
        <v>360</v>
      </c>
    </row>
    <row r="57" spans="1:14">
      <c r="M57" s="947"/>
    </row>
    <row r="58" spans="1:14">
      <c r="M58" s="947"/>
      <c r="N58" s="949"/>
    </row>
    <row r="59" spans="1:14">
      <c r="M59" s="946"/>
      <c r="N59" s="949"/>
    </row>
    <row r="60" spans="1:14" ht="15" customHeight="1">
      <c r="A60" s="948">
        <v>14</v>
      </c>
      <c r="C60" s="1232" t="s">
        <v>644</v>
      </c>
      <c r="D60" s="1233"/>
      <c r="E60" s="1233"/>
      <c r="M60" s="946"/>
    </row>
    <row r="61" spans="1:14">
      <c r="M61" s="946"/>
    </row>
    <row r="62" spans="1:14">
      <c r="C62" s="945" t="s">
        <v>641</v>
      </c>
      <c r="D62" s="1187">
        <v>12</v>
      </c>
      <c r="K62" s="1194">
        <v>45</v>
      </c>
      <c r="M62" s="947">
        <f>D62*K62</f>
        <v>540</v>
      </c>
    </row>
    <row r="63" spans="1:14">
      <c r="M63" s="947"/>
    </row>
    <row r="64" spans="1:14" ht="13.5" customHeight="1">
      <c r="A64" s="948">
        <v>16</v>
      </c>
      <c r="C64" s="1232" t="s">
        <v>645</v>
      </c>
      <c r="D64" s="1233"/>
      <c r="E64" s="1233"/>
      <c r="M64" s="946"/>
    </row>
    <row r="65" spans="1:14">
      <c r="M65" s="946"/>
    </row>
    <row r="66" spans="1:14">
      <c r="C66" s="945" t="s">
        <v>324</v>
      </c>
      <c r="D66" s="1187">
        <v>1</v>
      </c>
      <c r="M66" s="947">
        <f>D66*K66</f>
        <v>0</v>
      </c>
    </row>
    <row r="67" spans="1:14">
      <c r="M67" s="947"/>
      <c r="N67" s="949"/>
    </row>
    <row r="68" spans="1:14" ht="13.5" customHeight="1">
      <c r="A68" s="948">
        <v>17</v>
      </c>
      <c r="C68" s="1232" t="s">
        <v>646</v>
      </c>
      <c r="D68" s="1233"/>
      <c r="E68" s="1233"/>
      <c r="M68" s="946"/>
    </row>
    <row r="69" spans="1:14">
      <c r="M69" s="946"/>
    </row>
    <row r="70" spans="1:14">
      <c r="C70" s="945" t="s">
        <v>324</v>
      </c>
      <c r="D70" s="1187">
        <v>1</v>
      </c>
      <c r="M70" s="947">
        <f>D70*K70</f>
        <v>0</v>
      </c>
    </row>
    <row r="71" spans="1:14" ht="12.75" customHeight="1">
      <c r="C71" s="956"/>
      <c r="D71" s="1189"/>
      <c r="E71" s="956"/>
      <c r="F71" s="956"/>
      <c r="G71" s="956"/>
      <c r="H71" s="956"/>
      <c r="I71" s="956"/>
      <c r="J71" s="955"/>
      <c r="K71" s="1141"/>
      <c r="L71" s="1141"/>
      <c r="M71" s="1142"/>
    </row>
    <row r="72" spans="1:14" ht="13.5" thickBot="1">
      <c r="C72" s="956"/>
      <c r="D72" s="1189"/>
      <c r="E72" s="956"/>
      <c r="F72" s="956"/>
      <c r="G72" s="956"/>
      <c r="H72" s="956"/>
      <c r="I72" s="956"/>
      <c r="J72" s="955"/>
      <c r="K72" s="1141"/>
      <c r="L72" s="1141"/>
      <c r="M72" s="1142"/>
    </row>
    <row r="73" spans="1:14" s="940" customFormat="1" ht="13.5" thickBot="1">
      <c r="A73" s="939"/>
      <c r="C73" s="1143" t="s">
        <v>606</v>
      </c>
      <c r="D73" s="1190"/>
      <c r="E73" s="1145"/>
      <c r="F73" s="1145"/>
      <c r="G73" s="1145"/>
      <c r="H73" s="1145"/>
      <c r="I73" s="1145"/>
      <c r="J73" s="1144"/>
      <c r="K73" s="1146"/>
      <c r="L73" s="1146"/>
      <c r="M73" s="1147">
        <f>SUM(M6:M70)</f>
        <v>900</v>
      </c>
    </row>
    <row r="74" spans="1:14" s="940" customFormat="1">
      <c r="A74" s="939"/>
      <c r="D74" s="1185"/>
      <c r="J74" s="939"/>
      <c r="K74" s="941"/>
      <c r="L74" s="941"/>
      <c r="M74" s="943"/>
    </row>
    <row r="75" spans="1:14" s="940" customFormat="1">
      <c r="A75" s="939"/>
      <c r="D75" s="1185"/>
      <c r="J75" s="939"/>
      <c r="K75" s="941"/>
      <c r="L75" s="941"/>
      <c r="M75" s="943"/>
      <c r="N75" s="949"/>
    </row>
    <row r="76" spans="1:14">
      <c r="M76" s="949"/>
    </row>
    <row r="77" spans="1:14">
      <c r="A77" s="1135"/>
      <c r="B77" s="1136"/>
      <c r="C77" s="1136" t="s">
        <v>773</v>
      </c>
      <c r="D77" s="1186"/>
      <c r="E77" s="1136"/>
      <c r="F77" s="1136"/>
      <c r="G77" s="1136"/>
      <c r="H77" s="1136"/>
      <c r="I77" s="1136"/>
      <c r="J77" s="1135"/>
      <c r="K77" s="1137"/>
      <c r="L77" s="1137"/>
      <c r="M77" s="1138"/>
      <c r="N77" s="1139"/>
    </row>
    <row r="78" spans="1:14">
      <c r="A78" s="939"/>
      <c r="B78" s="940"/>
      <c r="C78" s="940"/>
      <c r="D78" s="1185"/>
      <c r="E78" s="940"/>
      <c r="F78" s="940"/>
      <c r="G78" s="940"/>
      <c r="H78" s="940"/>
      <c r="I78" s="940"/>
      <c r="J78" s="939"/>
      <c r="K78" s="941"/>
      <c r="L78" s="941"/>
      <c r="M78" s="942"/>
    </row>
    <row r="79" spans="1:14">
      <c r="A79" s="939"/>
      <c r="B79" s="940"/>
      <c r="C79" s="940" t="s">
        <v>628</v>
      </c>
      <c r="D79" s="1185"/>
      <c r="E79" s="940"/>
      <c r="F79" s="940"/>
      <c r="G79" s="940"/>
      <c r="H79" s="940"/>
      <c r="I79" s="940"/>
      <c r="J79" s="939"/>
      <c r="K79" s="941"/>
      <c r="L79" s="941"/>
      <c r="M79" s="942">
        <f>SUM(M73)</f>
        <v>900</v>
      </c>
    </row>
    <row r="80" spans="1:14" ht="13.5" thickBot="1"/>
    <row r="81" spans="1:14" ht="13.5" thickTop="1">
      <c r="C81" s="950"/>
      <c r="D81" s="1191"/>
      <c r="E81" s="950"/>
      <c r="F81" s="950"/>
      <c r="G81" s="950"/>
      <c r="H81" s="950"/>
      <c r="I81" s="950"/>
      <c r="J81" s="951"/>
      <c r="K81" s="952"/>
      <c r="L81" s="952"/>
      <c r="M81" s="954"/>
    </row>
    <row r="82" spans="1:14">
      <c r="A82" s="939"/>
      <c r="B82" s="940"/>
      <c r="C82" s="940" t="s">
        <v>606</v>
      </c>
      <c r="D82" s="1185"/>
      <c r="E82" s="940"/>
      <c r="F82" s="940"/>
      <c r="G82" s="940"/>
      <c r="H82" s="940"/>
      <c r="I82" s="940"/>
      <c r="J82" s="939"/>
      <c r="K82" s="941"/>
      <c r="L82" s="941"/>
      <c r="M82" s="942">
        <f>SUM(M79:M80)</f>
        <v>900</v>
      </c>
    </row>
    <row r="83" spans="1:14">
      <c r="A83" s="939"/>
      <c r="B83" s="940"/>
      <c r="C83" s="940"/>
      <c r="D83" s="1185"/>
      <c r="E83" s="940"/>
      <c r="F83" s="940"/>
      <c r="G83" s="940"/>
      <c r="H83" s="940"/>
      <c r="I83" s="940"/>
      <c r="J83" s="939"/>
      <c r="K83" s="941"/>
      <c r="L83" s="941"/>
      <c r="M83" s="942"/>
    </row>
    <row r="84" spans="1:14" s="961" customFormat="1">
      <c r="B84" s="962"/>
      <c r="C84" s="1056"/>
      <c r="D84" s="1192"/>
      <c r="E84" s="963"/>
      <c r="F84" s="964"/>
      <c r="G84" s="964"/>
      <c r="H84" s="964"/>
      <c r="I84" s="965"/>
    </row>
    <row r="85" spans="1:14" s="961" customFormat="1">
      <c r="B85" s="962"/>
      <c r="C85" s="1056"/>
      <c r="D85" s="1192"/>
      <c r="E85" s="963"/>
      <c r="F85" s="964"/>
      <c r="G85" s="964"/>
      <c r="H85" s="964"/>
      <c r="I85" s="965"/>
    </row>
    <row r="86" spans="1:14" s="961" customFormat="1">
      <c r="B86" s="962"/>
      <c r="C86" s="1056"/>
      <c r="D86" s="1192"/>
      <c r="E86" s="963"/>
      <c r="F86" s="964"/>
      <c r="G86" s="964"/>
      <c r="H86" s="964"/>
      <c r="I86" s="965"/>
    </row>
    <row r="87" spans="1:14" s="961" customFormat="1">
      <c r="B87" s="962"/>
      <c r="C87" s="1056"/>
      <c r="D87" s="1192"/>
      <c r="E87" s="963"/>
      <c r="F87" s="964"/>
      <c r="G87" s="964"/>
      <c r="H87" s="964"/>
      <c r="I87" s="965"/>
    </row>
    <row r="88" spans="1:14" s="961" customFormat="1">
      <c r="B88" s="962"/>
      <c r="C88" s="1056" t="s">
        <v>626</v>
      </c>
      <c r="D88" s="1192"/>
      <c r="E88" s="963"/>
      <c r="F88" s="964"/>
      <c r="G88" s="964"/>
      <c r="H88" s="964"/>
      <c r="I88" s="965"/>
    </row>
    <row r="89" spans="1:14" s="961" customFormat="1">
      <c r="B89" s="962"/>
      <c r="C89" s="1056"/>
      <c r="D89" s="1192"/>
      <c r="E89" s="963"/>
      <c r="F89" s="964"/>
      <c r="G89" s="964"/>
      <c r="H89" s="964"/>
      <c r="I89" s="965"/>
    </row>
    <row r="90" spans="1:14" s="961" customFormat="1">
      <c r="B90" s="962"/>
      <c r="C90" s="1236" t="s">
        <v>774</v>
      </c>
      <c r="D90" s="1237"/>
      <c r="E90" s="1237"/>
      <c r="F90" s="1237"/>
      <c r="G90" s="1237"/>
      <c r="H90" s="1237"/>
      <c r="I90" s="1237"/>
      <c r="J90" s="1237"/>
      <c r="K90" s="1238"/>
      <c r="L90" s="1238"/>
      <c r="M90" s="1238"/>
      <c r="N90" s="1238"/>
    </row>
    <row r="91" spans="1:14" s="961" customFormat="1">
      <c r="B91" s="962"/>
      <c r="C91" s="1237"/>
      <c r="D91" s="1237"/>
      <c r="E91" s="1237"/>
      <c r="F91" s="1237"/>
      <c r="G91" s="1237"/>
      <c r="H91" s="1237"/>
      <c r="I91" s="1237"/>
      <c r="J91" s="1237"/>
      <c r="K91" s="1238"/>
      <c r="L91" s="1238"/>
      <c r="M91" s="1238"/>
      <c r="N91" s="1238"/>
    </row>
    <row r="92" spans="1:14" s="961" customFormat="1">
      <c r="B92" s="962"/>
      <c r="C92" s="1237"/>
      <c r="D92" s="1237"/>
      <c r="E92" s="1237"/>
      <c r="F92" s="1237"/>
      <c r="G92" s="1237"/>
      <c r="H92" s="1237"/>
      <c r="I92" s="1237"/>
      <c r="J92" s="1237"/>
      <c r="K92" s="1238"/>
      <c r="L92" s="1238"/>
      <c r="M92" s="1238"/>
      <c r="N92" s="1238"/>
    </row>
    <row r="93" spans="1:14" s="961" customFormat="1">
      <c r="B93" s="962"/>
      <c r="C93" s="1237"/>
      <c r="D93" s="1237"/>
      <c r="E93" s="1237"/>
      <c r="F93" s="1237"/>
      <c r="G93" s="1237"/>
      <c r="H93" s="1237"/>
      <c r="I93" s="1237"/>
      <c r="J93" s="1237"/>
      <c r="K93" s="1238"/>
      <c r="L93" s="1238"/>
      <c r="M93" s="1238"/>
      <c r="N93" s="1238"/>
    </row>
    <row r="94" spans="1:14" s="961" customFormat="1">
      <c r="B94" s="962"/>
      <c r="C94" s="1237"/>
      <c r="D94" s="1237"/>
      <c r="E94" s="1237"/>
      <c r="F94" s="1237"/>
      <c r="G94" s="1237"/>
      <c r="H94" s="1237"/>
      <c r="I94" s="1237"/>
      <c r="J94" s="1237"/>
      <c r="K94" s="1238"/>
      <c r="L94" s="1238"/>
      <c r="M94" s="1238"/>
      <c r="N94" s="1238"/>
    </row>
    <row r="95" spans="1:14" s="961" customFormat="1">
      <c r="B95" s="962"/>
      <c r="C95" s="1237"/>
      <c r="D95" s="1237"/>
      <c r="E95" s="1237"/>
      <c r="F95" s="1237"/>
      <c r="G95" s="1237"/>
      <c r="H95" s="1237"/>
      <c r="I95" s="1237"/>
      <c r="J95" s="1237"/>
      <c r="K95" s="1238"/>
      <c r="L95" s="1238"/>
      <c r="M95" s="1238"/>
      <c r="N95" s="1238"/>
    </row>
    <row r="96" spans="1:14" s="961" customFormat="1">
      <c r="B96" s="962"/>
      <c r="C96" s="1237"/>
      <c r="D96" s="1237"/>
      <c r="E96" s="1237"/>
      <c r="F96" s="1237"/>
      <c r="G96" s="1237"/>
      <c r="H96" s="1237"/>
      <c r="I96" s="1237"/>
      <c r="J96" s="1237"/>
      <c r="K96" s="1238"/>
      <c r="L96" s="1238"/>
      <c r="M96" s="1238"/>
      <c r="N96" s="1238"/>
    </row>
    <row r="97" spans="2:14" s="961" customFormat="1">
      <c r="B97" s="962"/>
      <c r="C97" s="1237"/>
      <c r="D97" s="1237"/>
      <c r="E97" s="1237"/>
      <c r="F97" s="1237"/>
      <c r="G97" s="1237"/>
      <c r="H97" s="1237"/>
      <c r="I97" s="1237"/>
      <c r="J97" s="1237"/>
      <c r="K97" s="1238"/>
      <c r="L97" s="1238"/>
      <c r="M97" s="1238"/>
      <c r="N97" s="1238"/>
    </row>
    <row r="98" spans="2:14" s="961" customFormat="1">
      <c r="B98" s="962"/>
      <c r="C98" s="1237"/>
      <c r="D98" s="1237"/>
      <c r="E98" s="1237"/>
      <c r="F98" s="1237"/>
      <c r="G98" s="1237"/>
      <c r="H98" s="1237"/>
      <c r="I98" s="1237"/>
      <c r="J98" s="1237"/>
      <c r="K98" s="1238"/>
      <c r="L98" s="1238"/>
      <c r="M98" s="1238"/>
      <c r="N98" s="1238"/>
    </row>
    <row r="99" spans="2:14" s="961" customFormat="1">
      <c r="B99" s="962"/>
      <c r="C99" s="1237"/>
      <c r="D99" s="1237"/>
      <c r="E99" s="1237"/>
      <c r="F99" s="1237"/>
      <c r="G99" s="1237"/>
      <c r="H99" s="1237"/>
      <c r="I99" s="1237"/>
      <c r="J99" s="1237"/>
      <c r="K99" s="1238"/>
      <c r="L99" s="1238"/>
      <c r="M99" s="1238"/>
      <c r="N99" s="1238"/>
    </row>
    <row r="100" spans="2:14" s="961" customFormat="1" ht="15.75" customHeight="1">
      <c r="B100" s="962"/>
      <c r="C100" s="1237"/>
      <c r="D100" s="1237"/>
      <c r="E100" s="1237"/>
      <c r="F100" s="1237"/>
      <c r="G100" s="1237"/>
      <c r="H100" s="1237"/>
      <c r="I100" s="1237"/>
      <c r="J100" s="1237"/>
      <c r="K100" s="1238"/>
      <c r="L100" s="1238"/>
      <c r="M100" s="1238"/>
      <c r="N100" s="1238"/>
    </row>
    <row r="153" spans="13:14">
      <c r="M153" s="949"/>
      <c r="N153" s="949"/>
    </row>
    <row r="177" spans="11:13" ht="15.75">
      <c r="K177" s="966"/>
    </row>
    <row r="179" spans="11:13" ht="15.75">
      <c r="K179" s="945"/>
      <c r="L179" s="966"/>
      <c r="M179" s="967"/>
    </row>
    <row r="229" spans="1:14" s="946" customFormat="1" ht="15.75">
      <c r="A229" s="944"/>
      <c r="B229" s="945"/>
      <c r="C229" s="945"/>
      <c r="D229" s="1187"/>
      <c r="E229" s="945"/>
      <c r="F229" s="945"/>
      <c r="G229" s="945"/>
      <c r="H229" s="945"/>
      <c r="I229" s="945"/>
      <c r="J229" s="944"/>
      <c r="K229" s="966"/>
      <c r="M229" s="953"/>
      <c r="N229" s="945"/>
    </row>
    <row r="281" spans="1:14" s="946" customFormat="1" ht="15.75">
      <c r="A281" s="944"/>
      <c r="B281" s="945"/>
      <c r="C281" s="945"/>
      <c r="D281" s="1187"/>
      <c r="E281" s="945"/>
      <c r="F281" s="945"/>
      <c r="G281" s="945"/>
      <c r="H281" s="945"/>
      <c r="I281" s="945"/>
      <c r="J281" s="944"/>
      <c r="K281" s="966"/>
      <c r="M281" s="953"/>
      <c r="N281" s="945"/>
    </row>
    <row r="292" spans="8:8" hidden="1"/>
    <row r="293" spans="8:8" hidden="1"/>
    <row r="296" spans="8:8" hidden="1"/>
    <row r="297" spans="8:8" hidden="1"/>
    <row r="300" spans="8:8">
      <c r="H300" s="944"/>
    </row>
    <row r="301" spans="8:8">
      <c r="H301" s="944"/>
    </row>
    <row r="302" spans="8:8" hidden="1"/>
    <row r="303" spans="8:8" hidden="1"/>
    <row r="339" spans="1:14" s="946" customFormat="1" ht="15.75">
      <c r="A339" s="944"/>
      <c r="B339" s="945"/>
      <c r="C339" s="945"/>
      <c r="D339" s="1187"/>
      <c r="E339" s="945"/>
      <c r="F339" s="945"/>
      <c r="G339" s="945"/>
      <c r="H339" s="945"/>
      <c r="I339" s="945"/>
      <c r="J339" s="944"/>
      <c r="K339" s="966"/>
      <c r="M339" s="953"/>
      <c r="N339" s="945"/>
    </row>
    <row r="391" spans="1:14" s="946" customFormat="1" ht="15.75">
      <c r="A391" s="944"/>
      <c r="B391" s="945"/>
      <c r="C391" s="945"/>
      <c r="D391" s="1187"/>
      <c r="E391" s="945"/>
      <c r="F391" s="945"/>
      <c r="G391" s="945"/>
      <c r="H391" s="945"/>
      <c r="I391" s="945"/>
      <c r="J391" s="944"/>
      <c r="K391" s="966"/>
      <c r="M391" s="953"/>
      <c r="N391" s="945"/>
    </row>
    <row r="404" spans="1:13" ht="13.5" thickBot="1"/>
    <row r="405" spans="1:13" ht="13.5" thickTop="1">
      <c r="C405" s="950"/>
      <c r="D405" s="1191"/>
      <c r="E405" s="950"/>
      <c r="F405" s="950"/>
      <c r="G405" s="950"/>
      <c r="H405" s="950"/>
      <c r="I405" s="950"/>
      <c r="J405" s="951"/>
      <c r="K405" s="952"/>
      <c r="L405" s="952"/>
      <c r="M405" s="954"/>
    </row>
    <row r="406" spans="1:13" s="940" customFormat="1">
      <c r="A406" s="939"/>
      <c r="D406" s="1185"/>
      <c r="J406" s="939"/>
      <c r="K406" s="941"/>
      <c r="L406" s="941"/>
      <c r="M406" s="942"/>
    </row>
    <row r="442" spans="1:14" s="946" customFormat="1" ht="15.75">
      <c r="A442" s="944"/>
      <c r="B442" s="945"/>
      <c r="C442" s="945"/>
      <c r="D442" s="1187"/>
      <c r="E442" s="945"/>
      <c r="F442" s="945"/>
      <c r="G442" s="945"/>
      <c r="H442" s="945"/>
      <c r="I442" s="945"/>
      <c r="J442" s="944"/>
      <c r="K442" s="966"/>
      <c r="M442" s="953"/>
      <c r="N442" s="945"/>
    </row>
    <row r="458" spans="1:13">
      <c r="A458" s="939"/>
      <c r="B458" s="940"/>
      <c r="C458" s="940"/>
      <c r="D458" s="1185"/>
      <c r="E458" s="940"/>
      <c r="F458" s="940"/>
      <c r="G458" s="940"/>
      <c r="H458" s="940"/>
      <c r="I458" s="940"/>
      <c r="J458" s="939"/>
      <c r="K458" s="941"/>
      <c r="L458" s="941"/>
      <c r="M458" s="942"/>
    </row>
    <row r="459" spans="1:13">
      <c r="A459" s="939"/>
      <c r="B459" s="940"/>
      <c r="C459" s="940"/>
      <c r="D459" s="1185"/>
      <c r="E459" s="940"/>
      <c r="F459" s="940"/>
      <c r="G459" s="940"/>
      <c r="H459" s="940"/>
      <c r="I459" s="940"/>
      <c r="J459" s="939"/>
      <c r="K459" s="941"/>
      <c r="L459" s="941"/>
      <c r="M459" s="942"/>
    </row>
    <row r="460" spans="1:13">
      <c r="A460" s="939"/>
      <c r="B460" s="940"/>
      <c r="C460" s="940"/>
      <c r="D460" s="1185"/>
      <c r="E460" s="940"/>
      <c r="F460" s="940"/>
      <c r="G460" s="940"/>
      <c r="H460" s="940"/>
      <c r="I460" s="940"/>
      <c r="J460" s="939"/>
      <c r="K460" s="941"/>
      <c r="L460" s="941"/>
      <c r="M460" s="942"/>
    </row>
    <row r="461" spans="1:13">
      <c r="A461" s="939"/>
      <c r="B461" s="940"/>
      <c r="C461" s="940"/>
      <c r="D461" s="1185"/>
      <c r="E461" s="940"/>
      <c r="F461" s="940"/>
      <c r="G461" s="940"/>
      <c r="H461" s="940"/>
      <c r="I461" s="940"/>
      <c r="J461" s="939"/>
      <c r="K461" s="941"/>
      <c r="L461" s="941"/>
      <c r="M461" s="942"/>
    </row>
    <row r="462" spans="1:13">
      <c r="A462" s="939"/>
      <c r="B462" s="940"/>
      <c r="C462" s="940"/>
      <c r="D462" s="1185"/>
      <c r="E462" s="940"/>
      <c r="F462" s="940"/>
      <c r="G462" s="940"/>
      <c r="H462" s="940"/>
      <c r="I462" s="940"/>
      <c r="J462" s="939"/>
      <c r="K462" s="941"/>
      <c r="L462" s="941"/>
      <c r="M462" s="942"/>
    </row>
    <row r="464" spans="1:13" ht="13.5" thickBot="1"/>
    <row r="465" spans="1:13" ht="13.5" thickTop="1">
      <c r="C465" s="950"/>
      <c r="D465" s="1191"/>
      <c r="E465" s="950"/>
      <c r="F465" s="950"/>
      <c r="G465" s="950"/>
      <c r="H465" s="950"/>
      <c r="I465" s="950"/>
      <c r="J465" s="951"/>
      <c r="K465" s="952"/>
      <c r="L465" s="952"/>
      <c r="M465" s="954"/>
    </row>
    <row r="466" spans="1:13">
      <c r="A466" s="939"/>
      <c r="B466" s="940"/>
      <c r="C466" s="940"/>
      <c r="D466" s="1185"/>
      <c r="E466" s="940"/>
      <c r="F466" s="940"/>
      <c r="G466" s="940"/>
      <c r="H466" s="940"/>
      <c r="I466" s="940"/>
      <c r="J466" s="939"/>
      <c r="K466" s="941"/>
      <c r="L466" s="941"/>
      <c r="M466" s="942"/>
    </row>
    <row r="467" spans="1:13">
      <c r="A467" s="939"/>
      <c r="B467" s="940"/>
      <c r="C467" s="940"/>
      <c r="D467" s="1185"/>
      <c r="E467" s="940"/>
      <c r="F467" s="940"/>
      <c r="G467" s="940"/>
      <c r="H467" s="940"/>
      <c r="I467" s="940"/>
      <c r="J467" s="940"/>
      <c r="K467" s="940"/>
      <c r="L467" s="939"/>
      <c r="M467" s="942"/>
    </row>
    <row r="468" spans="1:13" ht="13.5" thickBot="1">
      <c r="A468" s="955"/>
      <c r="B468" s="956"/>
      <c r="C468" s="957"/>
      <c r="D468" s="1193"/>
      <c r="E468" s="957"/>
      <c r="F468" s="957"/>
      <c r="G468" s="957"/>
      <c r="H468" s="957"/>
      <c r="I468" s="957"/>
      <c r="J468" s="958"/>
      <c r="K468" s="959"/>
      <c r="L468" s="959"/>
      <c r="M468" s="960"/>
    </row>
    <row r="469" spans="1:13" ht="13.5" thickTop="1">
      <c r="A469" s="939"/>
      <c r="B469" s="940"/>
      <c r="C469" s="940"/>
      <c r="D469" s="1185"/>
      <c r="E469" s="940"/>
      <c r="F469" s="940"/>
      <c r="G469" s="940"/>
      <c r="H469" s="940"/>
      <c r="I469" s="940"/>
      <c r="J469" s="939"/>
      <c r="K469" s="941"/>
      <c r="L469" s="941"/>
      <c r="M469" s="942"/>
    </row>
    <row r="495" spans="11:11" ht="15.75">
      <c r="K495" s="966"/>
    </row>
    <row r="497" spans="1:13">
      <c r="K497" s="945"/>
    </row>
    <row r="499" spans="1:13" s="940" customFormat="1">
      <c r="D499" s="1185"/>
      <c r="M499" s="968"/>
    </row>
    <row r="500" spans="1:13" s="940" customFormat="1">
      <c r="D500" s="1185"/>
      <c r="M500" s="968"/>
    </row>
    <row r="501" spans="1:13" s="940" customFormat="1">
      <c r="D501" s="1185"/>
      <c r="M501" s="968"/>
    </row>
    <row r="502" spans="1:13">
      <c r="A502" s="945"/>
      <c r="J502" s="945"/>
      <c r="K502" s="945"/>
      <c r="L502" s="945"/>
      <c r="M502" s="969"/>
    </row>
    <row r="503" spans="1:13">
      <c r="A503" s="945"/>
      <c r="J503" s="945"/>
      <c r="K503" s="945"/>
      <c r="L503" s="945"/>
      <c r="M503" s="969"/>
    </row>
    <row r="504" spans="1:13">
      <c r="A504" s="945"/>
      <c r="J504" s="945"/>
      <c r="K504" s="945"/>
      <c r="L504" s="945"/>
      <c r="M504" s="969"/>
    </row>
    <row r="505" spans="1:13" s="940" customFormat="1">
      <c r="D505" s="1185"/>
      <c r="M505" s="968"/>
    </row>
    <row r="506" spans="1:13" s="940" customFormat="1">
      <c r="D506" s="1185"/>
      <c r="M506" s="968"/>
    </row>
    <row r="507" spans="1:13" s="956" customFormat="1">
      <c r="D507" s="1189"/>
      <c r="M507" s="970"/>
    </row>
    <row r="508" spans="1:13" s="940" customFormat="1">
      <c r="D508" s="1185"/>
      <c r="M508" s="968"/>
    </row>
  </sheetData>
  <mergeCells count="17">
    <mergeCell ref="C90:N100"/>
    <mergeCell ref="C30:E30"/>
    <mergeCell ref="C34:E34"/>
    <mergeCell ref="C38:E38"/>
    <mergeCell ref="C42:E42"/>
    <mergeCell ref="C46:E46"/>
    <mergeCell ref="C50:E50"/>
    <mergeCell ref="C54:E54"/>
    <mergeCell ref="C60:E60"/>
    <mergeCell ref="C64:E64"/>
    <mergeCell ref="C68:E68"/>
    <mergeCell ref="C26:E26"/>
    <mergeCell ref="C6:E6"/>
    <mergeCell ref="C10:E10"/>
    <mergeCell ref="C14:E14"/>
    <mergeCell ref="C18:E18"/>
    <mergeCell ref="C22:E22"/>
  </mergeCells>
  <printOptions horizontalCentered="1"/>
  <pageMargins left="0.35433070866141736" right="0.11811023622047245" top="0.74803149606299213" bottom="0.74803149606299213" header="0.51181102362204722" footer="0.51181102362204722"/>
  <pageSetup paperSize="9" scale="64" orientation="portrait" r:id="rId1"/>
  <headerFooter alignWithMargins="0"/>
  <rowBreaks count="7" manualBreakCount="7">
    <brk id="55" max="13" man="1"/>
    <brk id="75" max="13" man="1"/>
    <brk id="180" max="16383" man="1"/>
    <brk id="232" max="16383" man="1"/>
    <brk id="284" max="16383" man="1"/>
    <brk id="342" max="16383" man="1"/>
    <brk id="3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FFFF00"/>
  </sheetPr>
  <dimension ref="A2:H210"/>
  <sheetViews>
    <sheetView view="pageBreakPreview" zoomScaleNormal="100" zoomScaleSheetLayoutView="100" workbookViewId="0">
      <selection activeCell="F198" sqref="F198"/>
    </sheetView>
  </sheetViews>
  <sheetFormatPr defaultColWidth="8.85546875" defaultRowHeight="15.75"/>
  <cols>
    <col min="1" max="1" width="5.85546875" style="302" customWidth="1"/>
    <col min="2" max="2" width="39.7109375" style="304" customWidth="1"/>
    <col min="3" max="3" width="6.140625" style="304" customWidth="1"/>
    <col min="4" max="4" width="8.140625" style="304" bestFit="1" customWidth="1"/>
    <col min="5" max="5" width="1.85546875" style="305" customWidth="1"/>
    <col min="6" max="6" width="10.28515625" style="305" customWidth="1"/>
    <col min="7" max="7" width="2.28515625" style="305" customWidth="1"/>
    <col min="8" max="8" width="15.7109375" style="306" customWidth="1"/>
    <col min="9" max="9" width="13.28515625" style="305" customWidth="1"/>
    <col min="10" max="16384" width="8.85546875" style="305"/>
  </cols>
  <sheetData>
    <row r="2" spans="1:8" ht="18">
      <c r="B2" s="303" t="s">
        <v>716</v>
      </c>
    </row>
    <row r="4" spans="1:8" ht="45" customHeight="1">
      <c r="A4" s="937" t="s">
        <v>260</v>
      </c>
      <c r="B4" s="1242" t="s">
        <v>261</v>
      </c>
      <c r="C4" s="1243"/>
      <c r="D4" s="1243"/>
      <c r="E4" s="1243"/>
    </row>
    <row r="5" spans="1:8">
      <c r="A5" s="307"/>
      <c r="B5" s="308"/>
      <c r="C5" s="309"/>
      <c r="D5" s="309"/>
      <c r="E5" s="309"/>
    </row>
    <row r="6" spans="1:8" ht="30">
      <c r="A6" s="938" t="s">
        <v>34</v>
      </c>
      <c r="B6" s="483" t="s">
        <v>262</v>
      </c>
    </row>
    <row r="7" spans="1:8">
      <c r="A7" s="305"/>
      <c r="B7" s="483" t="s">
        <v>695</v>
      </c>
    </row>
    <row r="9" spans="1:8">
      <c r="B9" s="310" t="s">
        <v>263</v>
      </c>
    </row>
    <row r="10" spans="1:8">
      <c r="B10" s="311" t="s">
        <v>264</v>
      </c>
      <c r="H10" s="312">
        <f>H106</f>
        <v>0</v>
      </c>
    </row>
    <row r="11" spans="1:8">
      <c r="B11" s="313" t="s">
        <v>265</v>
      </c>
      <c r="C11" s="314"/>
      <c r="D11" s="314"/>
      <c r="E11" s="315"/>
      <c r="F11" s="315"/>
      <c r="G11" s="315"/>
      <c r="H11" s="316">
        <f>H179</f>
        <v>0</v>
      </c>
    </row>
    <row r="12" spans="1:8" s="320" customFormat="1">
      <c r="A12" s="317"/>
      <c r="B12" s="318" t="s">
        <v>2</v>
      </c>
      <c r="C12" s="318"/>
      <c r="D12" s="319"/>
      <c r="H12" s="321">
        <f>SUM(H10:H11)</f>
        <v>0</v>
      </c>
    </row>
    <row r="13" spans="1:8">
      <c r="B13" s="324"/>
    </row>
    <row r="14" spans="1:8">
      <c r="B14" s="310" t="s">
        <v>266</v>
      </c>
    </row>
    <row r="15" spans="1:8">
      <c r="B15" s="311" t="s">
        <v>267</v>
      </c>
      <c r="H15" s="312">
        <f>H194</f>
        <v>0</v>
      </c>
    </row>
    <row r="16" spans="1:8">
      <c r="B16" s="313" t="s">
        <v>268</v>
      </c>
      <c r="C16" s="314"/>
      <c r="D16" s="314"/>
      <c r="E16" s="315"/>
      <c r="F16" s="315"/>
      <c r="G16" s="315"/>
      <c r="H16" s="316">
        <f>H202</f>
        <v>1350</v>
      </c>
    </row>
    <row r="17" spans="1:8">
      <c r="B17" s="318" t="s">
        <v>65</v>
      </c>
      <c r="C17" s="318"/>
      <c r="D17" s="319"/>
      <c r="E17" s="320"/>
      <c r="F17" s="320"/>
      <c r="G17" s="320"/>
      <c r="H17" s="321">
        <f>SUM(H14:H16)</f>
        <v>1350</v>
      </c>
    </row>
    <row r="18" spans="1:8" ht="16.5" thickBot="1"/>
    <row r="19" spans="1:8" ht="16.5" thickBot="1">
      <c r="B19" s="1244" t="s">
        <v>2</v>
      </c>
      <c r="C19" s="1245"/>
      <c r="D19" s="1245"/>
      <c r="E19" s="1245"/>
      <c r="F19" s="1245"/>
      <c r="G19" s="1245"/>
      <c r="H19" s="1246"/>
    </row>
    <row r="20" spans="1:8">
      <c r="A20" s="325"/>
      <c r="B20" s="326" t="s">
        <v>263</v>
      </c>
      <c r="C20" s="327"/>
      <c r="D20" s="327"/>
      <c r="E20" s="328"/>
      <c r="F20" s="328"/>
      <c r="G20" s="328"/>
      <c r="H20" s="329">
        <f>H12</f>
        <v>0</v>
      </c>
    </row>
    <row r="21" spans="1:8" ht="16.5" thickBot="1">
      <c r="A21" s="330"/>
      <c r="B21" s="331" t="s">
        <v>266</v>
      </c>
      <c r="C21" s="332"/>
      <c r="D21" s="332"/>
      <c r="E21" s="333"/>
      <c r="F21" s="333"/>
      <c r="G21" s="333"/>
      <c r="H21" s="334">
        <f>H17</f>
        <v>1350</v>
      </c>
    </row>
    <row r="22" spans="1:8" s="320" customFormat="1" ht="16.5" thickBot="1">
      <c r="A22" s="335"/>
      <c r="B22" s="484" t="s">
        <v>65</v>
      </c>
      <c r="C22" s="485"/>
      <c r="D22" s="485"/>
      <c r="E22" s="486"/>
      <c r="F22" s="486"/>
      <c r="G22" s="486"/>
      <c r="H22" s="487">
        <f>SUM(H20:H21)</f>
        <v>1350</v>
      </c>
    </row>
    <row r="23" spans="1:8" s="337" customFormat="1" ht="15.75" customHeight="1">
      <c r="A23" s="325"/>
      <c r="B23" s="1247" t="s">
        <v>269</v>
      </c>
      <c r="C23" s="1248"/>
      <c r="D23" s="1248"/>
      <c r="E23" s="1248"/>
      <c r="F23" s="1248"/>
      <c r="G23" s="1248"/>
      <c r="H23" s="336"/>
    </row>
    <row r="24" spans="1:8" s="337" customFormat="1">
      <c r="A24" s="325"/>
      <c r="B24" s="1248"/>
      <c r="C24" s="1248"/>
      <c r="D24" s="1248"/>
      <c r="E24" s="1248"/>
      <c r="F24" s="1248"/>
      <c r="G24" s="1248"/>
      <c r="H24" s="336"/>
    </row>
    <row r="25" spans="1:8" s="337" customFormat="1" ht="15.75" customHeight="1">
      <c r="A25" s="325"/>
      <c r="B25" s="1248"/>
      <c r="C25" s="1248"/>
      <c r="D25" s="1248"/>
      <c r="E25" s="1248"/>
      <c r="F25" s="1248"/>
      <c r="G25" s="1248"/>
      <c r="H25" s="336"/>
    </row>
    <row r="26" spans="1:8" s="337" customFormat="1" ht="15.75" customHeight="1">
      <c r="A26" s="325"/>
      <c r="B26" s="1248"/>
      <c r="C26" s="1248"/>
      <c r="D26" s="1248"/>
      <c r="E26" s="1248"/>
      <c r="F26" s="1248"/>
      <c r="G26" s="1248"/>
      <c r="H26" s="336"/>
    </row>
    <row r="27" spans="1:8" s="337" customFormat="1">
      <c r="A27" s="325"/>
      <c r="B27" s="1249" t="s">
        <v>270</v>
      </c>
      <c r="C27" s="1250"/>
      <c r="D27" s="1250"/>
      <c r="E27" s="1250"/>
      <c r="F27" s="1250"/>
      <c r="G27" s="1250"/>
      <c r="H27" s="336"/>
    </row>
    <row r="28" spans="1:8">
      <c r="A28" s="325"/>
      <c r="B28" s="1250"/>
      <c r="C28" s="1250"/>
      <c r="D28" s="1250"/>
      <c r="E28" s="1250"/>
      <c r="F28" s="1250"/>
      <c r="G28" s="1250"/>
    </row>
    <row r="29" spans="1:8">
      <c r="A29" s="325"/>
      <c r="B29" s="1250"/>
      <c r="C29" s="1250"/>
      <c r="D29" s="1250"/>
      <c r="E29" s="1250"/>
      <c r="F29" s="1250"/>
      <c r="G29" s="1250"/>
    </row>
    <row r="30" spans="1:8" ht="25.9" customHeight="1">
      <c r="A30" s="325"/>
      <c r="B30" s="1250"/>
      <c r="C30" s="1250"/>
      <c r="D30" s="1250"/>
      <c r="E30" s="1250"/>
      <c r="F30" s="1250"/>
      <c r="G30" s="1250"/>
    </row>
    <row r="31" spans="1:8">
      <c r="A31" s="325"/>
      <c r="B31" s="322"/>
      <c r="C31" s="322"/>
      <c r="D31" s="322"/>
      <c r="E31" s="323"/>
      <c r="F31" s="323"/>
      <c r="G31" s="323"/>
    </row>
    <row r="32" spans="1:8">
      <c r="A32" s="325"/>
      <c r="B32" s="1249" t="s">
        <v>139</v>
      </c>
      <c r="C32" s="1250"/>
      <c r="D32" s="1250"/>
      <c r="E32" s="1250"/>
      <c r="F32" s="1250"/>
      <c r="G32" s="1250"/>
    </row>
    <row r="33" spans="1:8">
      <c r="A33" s="325"/>
      <c r="B33" s="1250"/>
      <c r="C33" s="1250"/>
      <c r="D33" s="1250"/>
      <c r="E33" s="1250"/>
      <c r="F33" s="1250"/>
      <c r="G33" s="1250"/>
    </row>
    <row r="34" spans="1:8" ht="16.5" thickBot="1">
      <c r="A34" s="325"/>
      <c r="B34" s="322"/>
      <c r="C34" s="322"/>
      <c r="D34" s="322"/>
      <c r="E34" s="323"/>
      <c r="F34" s="323"/>
      <c r="G34" s="323"/>
    </row>
    <row r="35" spans="1:8" ht="16.5" thickBot="1">
      <c r="A35" s="338" t="s">
        <v>271</v>
      </c>
      <c r="B35" s="339" t="s">
        <v>272</v>
      </c>
      <c r="C35" s="340" t="s">
        <v>273</v>
      </c>
      <c r="D35" s="341" t="s">
        <v>274</v>
      </c>
      <c r="E35" s="341"/>
      <c r="F35" s="342" t="s">
        <v>275</v>
      </c>
      <c r="G35" s="342"/>
      <c r="H35" s="343" t="s">
        <v>276</v>
      </c>
    </row>
    <row r="36" spans="1:8" ht="16.5" thickBot="1">
      <c r="A36" s="344"/>
      <c r="B36" s="345"/>
      <c r="C36" s="346"/>
      <c r="D36" s="347"/>
      <c r="E36" s="347"/>
      <c r="F36" s="348"/>
      <c r="G36" s="347"/>
      <c r="H36" s="349"/>
    </row>
    <row r="37" spans="1:8" ht="16.5" thickBot="1">
      <c r="A37" s="350" t="s">
        <v>277</v>
      </c>
      <c r="B37" s="351" t="s">
        <v>278</v>
      </c>
      <c r="C37" s="352"/>
      <c r="D37" s="353"/>
      <c r="E37" s="354"/>
      <c r="F37" s="355"/>
      <c r="G37" s="354"/>
      <c r="H37" s="356"/>
    </row>
    <row r="38" spans="1:8" ht="16.5" thickBot="1">
      <c r="A38" s="357"/>
      <c r="B38" s="354"/>
      <c r="C38" s="352"/>
      <c r="D38" s="353"/>
      <c r="E38" s="354"/>
      <c r="F38" s="355"/>
      <c r="G38" s="354"/>
      <c r="H38" s="356"/>
    </row>
    <row r="39" spans="1:8" ht="16.5" thickBot="1">
      <c r="A39" s="350" t="s">
        <v>279</v>
      </c>
      <c r="B39" s="358" t="s">
        <v>280</v>
      </c>
      <c r="C39" s="352"/>
      <c r="D39" s="353"/>
      <c r="E39" s="354"/>
      <c r="F39" s="355"/>
      <c r="G39" s="354"/>
      <c r="H39" s="356"/>
    </row>
    <row r="40" spans="1:8">
      <c r="A40" s="359"/>
      <c r="B40" s="360"/>
      <c r="C40" s="361"/>
      <c r="D40" s="362"/>
      <c r="E40" s="363"/>
      <c r="F40" s="364"/>
      <c r="G40" s="363"/>
      <c r="H40" s="365"/>
    </row>
    <row r="41" spans="1:8" ht="39">
      <c r="A41" s="357" t="s">
        <v>8</v>
      </c>
      <c r="B41" s="366" t="s">
        <v>281</v>
      </c>
      <c r="C41" s="367" t="s">
        <v>282</v>
      </c>
      <c r="D41" s="368">
        <v>265</v>
      </c>
      <c r="E41" s="354"/>
      <c r="F41" s="369"/>
      <c r="G41" s="354"/>
      <c r="H41" s="370">
        <f>D41*F41</f>
        <v>0</v>
      </c>
    </row>
    <row r="42" spans="1:8">
      <c r="A42" s="359"/>
      <c r="B42" s="371"/>
      <c r="C42" s="372"/>
      <c r="D42" s="373"/>
      <c r="E42" s="374"/>
      <c r="F42" s="375"/>
      <c r="G42" s="374"/>
      <c r="H42" s="376"/>
    </row>
    <row r="43" spans="1:8" ht="76.5">
      <c r="A43" s="357" t="s">
        <v>31</v>
      </c>
      <c r="B43" s="936" t="s">
        <v>283</v>
      </c>
      <c r="C43" s="367" t="s">
        <v>10</v>
      </c>
      <c r="D43" s="368">
        <v>4</v>
      </c>
      <c r="E43" s="378"/>
      <c r="F43" s="370"/>
      <c r="G43" s="378"/>
      <c r="H43" s="370">
        <f>D43*F43</f>
        <v>0</v>
      </c>
    </row>
    <row r="44" spans="1:8">
      <c r="A44" s="359"/>
      <c r="B44" s="379"/>
      <c r="C44" s="380"/>
      <c r="D44" s="381"/>
      <c r="E44" s="382"/>
      <c r="F44" s="383"/>
      <c r="G44" s="382"/>
      <c r="H44" s="376"/>
    </row>
    <row r="45" spans="1:8" ht="51">
      <c r="A45" s="357" t="s">
        <v>6</v>
      </c>
      <c r="B45" s="377" t="s">
        <v>284</v>
      </c>
      <c r="C45" s="367" t="s">
        <v>10</v>
      </c>
      <c r="D45" s="368">
        <v>10</v>
      </c>
      <c r="E45" s="347"/>
      <c r="F45" s="370"/>
      <c r="G45" s="347"/>
      <c r="H45" s="370">
        <f>D45*F45</f>
        <v>0</v>
      </c>
    </row>
    <row r="46" spans="1:8">
      <c r="A46" s="384"/>
      <c r="B46" s="385"/>
      <c r="C46" s="386"/>
      <c r="D46" s="387"/>
      <c r="E46" s="388"/>
      <c r="F46" s="389"/>
      <c r="G46" s="388"/>
      <c r="H46" s="390"/>
    </row>
    <row r="47" spans="1:8" ht="63.75">
      <c r="A47" s="357" t="s">
        <v>32</v>
      </c>
      <c r="B47" s="391" t="s">
        <v>696</v>
      </c>
      <c r="C47" s="367" t="s">
        <v>285</v>
      </c>
      <c r="D47" s="368">
        <v>4</v>
      </c>
      <c r="E47" s="354"/>
      <c r="F47" s="369"/>
      <c r="G47" s="354"/>
      <c r="H47" s="370">
        <f>D47*F47</f>
        <v>0</v>
      </c>
    </row>
    <row r="48" spans="1:8">
      <c r="A48" s="384"/>
      <c r="B48" s="385"/>
      <c r="C48" s="386"/>
      <c r="D48" s="387"/>
      <c r="E48" s="388"/>
      <c r="F48" s="389"/>
      <c r="G48" s="388"/>
      <c r="H48" s="390"/>
    </row>
    <row r="49" spans="1:8" ht="89.25">
      <c r="A49" s="392" t="s">
        <v>107</v>
      </c>
      <c r="B49" s="393" t="s">
        <v>286</v>
      </c>
      <c r="C49" s="394"/>
      <c r="D49" s="395"/>
      <c r="E49" s="324"/>
      <c r="F49" s="396"/>
      <c r="G49" s="324"/>
      <c r="H49" s="397"/>
    </row>
    <row r="50" spans="1:8">
      <c r="A50" s="392"/>
      <c r="B50" s="500" t="s">
        <v>287</v>
      </c>
      <c r="C50" s="367" t="s">
        <v>285</v>
      </c>
      <c r="D50" s="368">
        <v>2</v>
      </c>
      <c r="E50" s="354"/>
      <c r="F50" s="370"/>
      <c r="G50" s="354"/>
      <c r="H50" s="370">
        <f>D50*F50</f>
        <v>0</v>
      </c>
    </row>
    <row r="51" spans="1:8">
      <c r="A51" s="344"/>
      <c r="B51" s="345"/>
      <c r="C51" s="345"/>
      <c r="D51" s="347"/>
      <c r="E51" s="347"/>
      <c r="F51" s="348"/>
      <c r="G51" s="347"/>
      <c r="H51" s="349"/>
    </row>
    <row r="52" spans="1:8">
      <c r="A52" s="392"/>
      <c r="B52" s="393" t="s">
        <v>288</v>
      </c>
      <c r="C52" s="367" t="s">
        <v>285</v>
      </c>
      <c r="D52" s="368">
        <v>8</v>
      </c>
      <c r="E52" s="354"/>
      <c r="F52" s="369"/>
      <c r="G52" s="354"/>
      <c r="H52" s="370">
        <f>D52*F52</f>
        <v>0</v>
      </c>
    </row>
    <row r="53" spans="1:8">
      <c r="A53" s="392"/>
      <c r="B53" s="393"/>
      <c r="C53" s="394"/>
      <c r="D53" s="395"/>
      <c r="E53" s="324"/>
      <c r="F53" s="396"/>
      <c r="G53" s="324"/>
      <c r="H53" s="397"/>
    </row>
    <row r="54" spans="1:8" ht="102">
      <c r="A54" s="392" t="s">
        <v>96</v>
      </c>
      <c r="B54" s="393" t="s">
        <v>289</v>
      </c>
      <c r="C54" s="394"/>
      <c r="D54" s="395"/>
      <c r="E54" s="324"/>
      <c r="F54" s="396"/>
      <c r="G54" s="324"/>
      <c r="H54" s="397"/>
    </row>
    <row r="55" spans="1:8">
      <c r="A55" s="392"/>
      <c r="B55" s="393" t="s">
        <v>287</v>
      </c>
      <c r="C55" s="367" t="s">
        <v>285</v>
      </c>
      <c r="D55" s="368">
        <v>3</v>
      </c>
      <c r="E55" s="354"/>
      <c r="F55" s="370"/>
      <c r="G55" s="354"/>
      <c r="H55" s="370">
        <f>D55*F55</f>
        <v>0</v>
      </c>
    </row>
    <row r="56" spans="1:8">
      <c r="A56" s="344"/>
      <c r="B56" s="345"/>
      <c r="C56" s="345"/>
      <c r="D56" s="347"/>
      <c r="E56" s="347"/>
      <c r="F56" s="348"/>
      <c r="G56" s="347"/>
      <c r="H56" s="349"/>
    </row>
    <row r="57" spans="1:8">
      <c r="A57" s="392"/>
      <c r="B57" s="393" t="s">
        <v>290</v>
      </c>
      <c r="C57" s="367" t="s">
        <v>285</v>
      </c>
      <c r="D57" s="368">
        <v>18</v>
      </c>
      <c r="E57" s="354"/>
      <c r="F57" s="369"/>
      <c r="G57" s="354"/>
      <c r="H57" s="370">
        <f>D57*F57</f>
        <v>0</v>
      </c>
    </row>
    <row r="58" spans="1:8">
      <c r="A58" s="344"/>
      <c r="B58" s="345"/>
      <c r="C58" s="345"/>
      <c r="D58" s="347"/>
      <c r="E58" s="347"/>
      <c r="F58" s="348"/>
      <c r="G58" s="347"/>
      <c r="H58" s="349"/>
    </row>
    <row r="59" spans="1:8">
      <c r="A59" s="392"/>
      <c r="B59" s="393" t="s">
        <v>288</v>
      </c>
      <c r="C59" s="367" t="s">
        <v>285</v>
      </c>
      <c r="D59" s="368">
        <v>12</v>
      </c>
      <c r="E59" s="354"/>
      <c r="F59" s="369"/>
      <c r="G59" s="354"/>
      <c r="H59" s="370">
        <f>D59*F59</f>
        <v>0</v>
      </c>
    </row>
    <row r="60" spans="1:8">
      <c r="A60" s="392"/>
      <c r="B60" s="393"/>
      <c r="C60" s="394"/>
      <c r="D60" s="395"/>
      <c r="E60" s="324"/>
      <c r="F60" s="396"/>
      <c r="G60" s="324"/>
      <c r="H60" s="397"/>
    </row>
    <row r="61" spans="1:8" ht="89.25">
      <c r="A61" s="392" t="s">
        <v>105</v>
      </c>
      <c r="B61" s="393" t="s">
        <v>291</v>
      </c>
      <c r="C61" s="394"/>
      <c r="D61" s="395"/>
      <c r="E61" s="324"/>
      <c r="F61" s="396"/>
      <c r="G61" s="324"/>
      <c r="H61" s="397"/>
    </row>
    <row r="62" spans="1:8">
      <c r="A62" s="392"/>
      <c r="B62" s="393" t="s">
        <v>287</v>
      </c>
      <c r="C62" s="367" t="s">
        <v>285</v>
      </c>
      <c r="D62" s="368">
        <v>7</v>
      </c>
      <c r="E62" s="354"/>
      <c r="F62" s="369"/>
      <c r="G62" s="354"/>
      <c r="H62" s="370">
        <f>D62*F62</f>
        <v>0</v>
      </c>
    </row>
    <row r="63" spans="1:8">
      <c r="A63" s="392"/>
      <c r="B63" s="393"/>
      <c r="C63" s="394"/>
      <c r="D63" s="395"/>
      <c r="E63" s="324"/>
      <c r="F63" s="396"/>
      <c r="G63" s="324"/>
      <c r="H63" s="397"/>
    </row>
    <row r="64" spans="1:8">
      <c r="A64" s="392"/>
      <c r="B64" s="500" t="s">
        <v>697</v>
      </c>
      <c r="C64" s="367" t="s">
        <v>285</v>
      </c>
      <c r="D64" s="368">
        <v>101</v>
      </c>
      <c r="E64" s="354"/>
      <c r="F64" s="369"/>
      <c r="G64" s="354"/>
      <c r="H64" s="370">
        <f>D64*F64</f>
        <v>0</v>
      </c>
    </row>
    <row r="65" spans="1:8">
      <c r="A65" s="344"/>
      <c r="B65" s="345"/>
      <c r="C65" s="345"/>
      <c r="D65" s="347"/>
      <c r="E65" s="347"/>
      <c r="F65" s="348"/>
      <c r="G65" s="347"/>
      <c r="H65" s="349"/>
    </row>
    <row r="66" spans="1:8">
      <c r="A66" s="392"/>
      <c r="B66" s="500" t="s">
        <v>698</v>
      </c>
      <c r="C66" s="367" t="s">
        <v>285</v>
      </c>
      <c r="D66" s="368">
        <v>19</v>
      </c>
      <c r="E66" s="354"/>
      <c r="F66" s="370"/>
      <c r="G66" s="354"/>
      <c r="H66" s="370">
        <f>D66*F66</f>
        <v>0</v>
      </c>
    </row>
    <row r="67" spans="1:8">
      <c r="A67" s="384"/>
      <c r="B67" s="385"/>
      <c r="C67" s="386"/>
      <c r="D67" s="387"/>
      <c r="E67" s="388"/>
      <c r="F67" s="389"/>
      <c r="G67" s="388"/>
      <c r="H67" s="390"/>
    </row>
    <row r="68" spans="1:8" ht="89.25">
      <c r="A68" s="392" t="s">
        <v>292</v>
      </c>
      <c r="B68" s="393" t="s">
        <v>293</v>
      </c>
      <c r="C68" s="394"/>
      <c r="D68" s="395"/>
      <c r="E68" s="324"/>
      <c r="F68" s="396"/>
      <c r="G68" s="324"/>
      <c r="H68" s="397"/>
    </row>
    <row r="69" spans="1:8">
      <c r="A69" s="392"/>
      <c r="B69" s="393" t="s">
        <v>287</v>
      </c>
      <c r="C69" s="367" t="s">
        <v>285</v>
      </c>
      <c r="D69" s="368">
        <v>11</v>
      </c>
      <c r="E69" s="354"/>
      <c r="F69" s="369"/>
      <c r="G69" s="354"/>
      <c r="H69" s="370">
        <f>D69*F69</f>
        <v>0</v>
      </c>
    </row>
    <row r="70" spans="1:8">
      <c r="A70" s="392"/>
      <c r="B70" s="393"/>
      <c r="C70" s="394"/>
      <c r="D70" s="395"/>
      <c r="E70" s="324"/>
      <c r="F70" s="396"/>
      <c r="G70" s="324"/>
      <c r="H70" s="397"/>
    </row>
    <row r="71" spans="1:8">
      <c r="A71" s="392"/>
      <c r="B71" s="500" t="s">
        <v>697</v>
      </c>
      <c r="C71" s="367" t="s">
        <v>285</v>
      </c>
      <c r="D71" s="368">
        <v>194</v>
      </c>
      <c r="E71" s="354"/>
      <c r="F71" s="369"/>
      <c r="G71" s="354"/>
      <c r="H71" s="370">
        <f>D71*F71</f>
        <v>0</v>
      </c>
    </row>
    <row r="72" spans="1:8">
      <c r="A72" s="344"/>
      <c r="B72" s="345"/>
      <c r="C72" s="345"/>
      <c r="D72" s="347"/>
      <c r="E72" s="347"/>
      <c r="F72" s="348"/>
      <c r="G72" s="347"/>
      <c r="H72" s="349"/>
    </row>
    <row r="73" spans="1:8">
      <c r="A73" s="392"/>
      <c r="B73" s="500" t="s">
        <v>698</v>
      </c>
      <c r="C73" s="367" t="s">
        <v>285</v>
      </c>
      <c r="D73" s="368">
        <v>45</v>
      </c>
      <c r="E73" s="354"/>
      <c r="F73" s="370"/>
      <c r="G73" s="354"/>
      <c r="H73" s="370">
        <f>D73*F73</f>
        <v>0</v>
      </c>
    </row>
    <row r="74" spans="1:8">
      <c r="A74" s="384"/>
      <c r="B74" s="385"/>
      <c r="C74" s="386"/>
      <c r="D74" s="387"/>
      <c r="E74" s="388"/>
      <c r="F74" s="389"/>
      <c r="G74" s="388"/>
      <c r="H74" s="390"/>
    </row>
    <row r="75" spans="1:8" ht="51">
      <c r="A75" s="398" t="s">
        <v>294</v>
      </c>
      <c r="B75" s="399" t="s">
        <v>295</v>
      </c>
      <c r="C75" s="400"/>
      <c r="D75" s="401"/>
      <c r="E75" s="402"/>
      <c r="F75" s="403"/>
      <c r="G75" s="402"/>
      <c r="H75" s="404"/>
    </row>
    <row r="76" spans="1:8">
      <c r="A76" s="392"/>
      <c r="B76" s="393" t="s">
        <v>296</v>
      </c>
      <c r="C76" s="367" t="s">
        <v>285</v>
      </c>
      <c r="D76" s="368">
        <v>2.5</v>
      </c>
      <c r="E76" s="354"/>
      <c r="F76" s="369"/>
      <c r="G76" s="354"/>
      <c r="H76" s="370">
        <f>D76*F76</f>
        <v>0</v>
      </c>
    </row>
    <row r="77" spans="1:8">
      <c r="A77" s="405"/>
      <c r="B77" s="406"/>
      <c r="C77" s="406"/>
      <c r="D77" s="407"/>
      <c r="E77" s="407"/>
      <c r="F77" s="408"/>
      <c r="G77" s="407"/>
      <c r="H77" s="409"/>
    </row>
    <row r="78" spans="1:8">
      <c r="A78" s="398"/>
      <c r="B78" s="399" t="s">
        <v>297</v>
      </c>
      <c r="C78" s="410" t="s">
        <v>285</v>
      </c>
      <c r="D78" s="411">
        <v>16</v>
      </c>
      <c r="E78" s="412"/>
      <c r="F78" s="413"/>
      <c r="G78" s="412"/>
      <c r="H78" s="414">
        <f>D78*F78</f>
        <v>0</v>
      </c>
    </row>
    <row r="79" spans="1:8">
      <c r="A79" s="405"/>
      <c r="B79" s="415"/>
      <c r="C79" s="415"/>
      <c r="D79" s="416"/>
      <c r="E79" s="416"/>
      <c r="F79" s="417"/>
      <c r="G79" s="416"/>
      <c r="H79" s="409"/>
    </row>
    <row r="80" spans="1:8" ht="38.25">
      <c r="A80" s="398" t="s">
        <v>298</v>
      </c>
      <c r="B80" s="399" t="s">
        <v>299</v>
      </c>
      <c r="C80" s="400"/>
      <c r="D80" s="401"/>
      <c r="E80" s="402"/>
      <c r="F80" s="403"/>
      <c r="G80" s="402"/>
      <c r="H80" s="404"/>
    </row>
    <row r="81" spans="1:8">
      <c r="A81" s="392"/>
      <c r="B81" s="393" t="s">
        <v>296</v>
      </c>
      <c r="C81" s="367" t="s">
        <v>285</v>
      </c>
      <c r="D81" s="368">
        <v>5</v>
      </c>
      <c r="E81" s="354"/>
      <c r="F81" s="369"/>
      <c r="G81" s="354"/>
      <c r="H81" s="370">
        <f>D81*F81</f>
        <v>0</v>
      </c>
    </row>
    <row r="82" spans="1:8">
      <c r="A82" s="405"/>
      <c r="B82" s="406"/>
      <c r="C82" s="406"/>
      <c r="D82" s="407"/>
      <c r="E82" s="407"/>
      <c r="F82" s="408"/>
      <c r="G82" s="407"/>
      <c r="H82" s="409"/>
    </row>
    <row r="83" spans="1:8">
      <c r="A83" s="398"/>
      <c r="B83" s="399" t="s">
        <v>297</v>
      </c>
      <c r="C83" s="410" t="s">
        <v>285</v>
      </c>
      <c r="D83" s="411">
        <v>52</v>
      </c>
      <c r="E83" s="412"/>
      <c r="F83" s="413"/>
      <c r="G83" s="412"/>
      <c r="H83" s="414">
        <f>D83*F83</f>
        <v>0</v>
      </c>
    </row>
    <row r="84" spans="1:8">
      <c r="A84" s="384"/>
      <c r="B84" s="385"/>
      <c r="C84" s="386"/>
      <c r="D84" s="387"/>
      <c r="E84" s="388"/>
      <c r="F84" s="389"/>
      <c r="G84" s="388"/>
      <c r="H84" s="390"/>
    </row>
    <row r="85" spans="1:8" ht="89.25">
      <c r="A85" s="392" t="s">
        <v>300</v>
      </c>
      <c r="B85" s="393" t="s">
        <v>301</v>
      </c>
      <c r="C85" s="367" t="s">
        <v>285</v>
      </c>
      <c r="D85" s="368">
        <v>16</v>
      </c>
      <c r="E85" s="354"/>
      <c r="F85" s="369"/>
      <c r="G85" s="354"/>
      <c r="H85" s="370">
        <f>D85*F85</f>
        <v>0</v>
      </c>
    </row>
    <row r="86" spans="1:8">
      <c r="A86" s="384"/>
      <c r="B86" s="385"/>
      <c r="C86" s="386"/>
      <c r="D86" s="387"/>
      <c r="E86" s="388"/>
      <c r="F86" s="389"/>
      <c r="G86" s="388"/>
      <c r="H86" s="390"/>
    </row>
    <row r="87" spans="1:8" ht="102">
      <c r="A87" s="392" t="s">
        <v>302</v>
      </c>
      <c r="B87" s="391" t="s">
        <v>699</v>
      </c>
      <c r="C87" s="367" t="s">
        <v>285</v>
      </c>
      <c r="D87" s="368">
        <v>19</v>
      </c>
      <c r="E87" s="354"/>
      <c r="F87" s="369"/>
      <c r="G87" s="354"/>
      <c r="H87" s="370">
        <f>D87*F87</f>
        <v>0</v>
      </c>
    </row>
    <row r="88" spans="1:8">
      <c r="A88" s="384"/>
      <c r="B88" s="385"/>
      <c r="C88" s="386"/>
      <c r="D88" s="387"/>
      <c r="E88" s="388"/>
      <c r="F88" s="389"/>
      <c r="G88" s="388"/>
      <c r="H88" s="390"/>
    </row>
    <row r="89" spans="1:8" ht="102">
      <c r="A89" s="392" t="s">
        <v>303</v>
      </c>
      <c r="B89" s="391" t="s">
        <v>700</v>
      </c>
      <c r="C89" s="367" t="s">
        <v>285</v>
      </c>
      <c r="D89" s="368">
        <v>92</v>
      </c>
      <c r="E89" s="354"/>
      <c r="F89" s="369"/>
      <c r="G89" s="354"/>
      <c r="H89" s="370">
        <f>D89*F89</f>
        <v>0</v>
      </c>
    </row>
    <row r="90" spans="1:8">
      <c r="A90" s="384"/>
      <c r="B90" s="385"/>
      <c r="C90" s="386"/>
      <c r="D90" s="387"/>
      <c r="E90" s="388"/>
      <c r="F90" s="389"/>
      <c r="G90" s="388"/>
      <c r="H90" s="390"/>
    </row>
    <row r="91" spans="1:8" ht="102">
      <c r="A91" s="392" t="s">
        <v>304</v>
      </c>
      <c r="B91" s="391" t="s">
        <v>701</v>
      </c>
      <c r="C91" s="367" t="s">
        <v>285</v>
      </c>
      <c r="D91" s="368">
        <v>189</v>
      </c>
      <c r="E91" s="354"/>
      <c r="F91" s="369"/>
      <c r="G91" s="354"/>
      <c r="H91" s="370">
        <f>D91*F91</f>
        <v>0</v>
      </c>
    </row>
    <row r="92" spans="1:8">
      <c r="A92" s="384"/>
      <c r="B92" s="385"/>
      <c r="C92" s="386"/>
      <c r="D92" s="387"/>
      <c r="E92" s="388"/>
      <c r="F92" s="389"/>
      <c r="G92" s="388"/>
      <c r="H92" s="390"/>
    </row>
    <row r="93" spans="1:8" ht="25.5">
      <c r="A93" s="392" t="s">
        <v>305</v>
      </c>
      <c r="B93" s="393" t="s">
        <v>306</v>
      </c>
      <c r="C93" s="367" t="s">
        <v>285</v>
      </c>
      <c r="D93" s="368">
        <v>6</v>
      </c>
      <c r="E93" s="354"/>
      <c r="F93" s="369"/>
      <c r="G93" s="354"/>
      <c r="H93" s="370">
        <f>D93*F93</f>
        <v>0</v>
      </c>
    </row>
    <row r="94" spans="1:8">
      <c r="A94" s="405"/>
      <c r="B94" s="406"/>
      <c r="C94" s="406"/>
      <c r="D94" s="407"/>
      <c r="E94" s="407"/>
      <c r="F94" s="408"/>
      <c r="G94" s="407"/>
      <c r="H94" s="409"/>
    </row>
    <row r="95" spans="1:8" ht="76.5">
      <c r="A95" s="392" t="s">
        <v>307</v>
      </c>
      <c r="B95" s="500" t="s">
        <v>308</v>
      </c>
      <c r="C95" s="367" t="s">
        <v>10</v>
      </c>
      <c r="D95" s="368">
        <v>7</v>
      </c>
      <c r="E95" s="354"/>
      <c r="F95" s="369"/>
      <c r="G95" s="354"/>
      <c r="H95" s="370">
        <f>D95*F95</f>
        <v>0</v>
      </c>
    </row>
    <row r="96" spans="1:8">
      <c r="A96" s="384"/>
      <c r="B96" s="385"/>
      <c r="C96" s="386"/>
      <c r="D96" s="387"/>
      <c r="E96" s="388"/>
      <c r="F96" s="389"/>
      <c r="G96" s="388"/>
      <c r="H96" s="390"/>
    </row>
    <row r="97" spans="1:8" ht="68.45" customHeight="1">
      <c r="A97" s="392" t="s">
        <v>309</v>
      </c>
      <c r="B97" s="500" t="s">
        <v>702</v>
      </c>
      <c r="C97" s="367" t="s">
        <v>10</v>
      </c>
      <c r="D97" s="368">
        <v>2</v>
      </c>
      <c r="E97" s="354"/>
      <c r="F97" s="369"/>
      <c r="G97" s="354"/>
      <c r="H97" s="370">
        <f>D97*F97</f>
        <v>0</v>
      </c>
    </row>
    <row r="98" spans="1:8">
      <c r="A98" s="384"/>
      <c r="B98" s="385"/>
      <c r="C98" s="386"/>
      <c r="D98" s="387"/>
      <c r="E98" s="388"/>
      <c r="F98" s="389"/>
      <c r="G98" s="388"/>
      <c r="H98" s="390"/>
    </row>
    <row r="99" spans="1:8" ht="51.75">
      <c r="A99" s="418" t="s">
        <v>311</v>
      </c>
      <c r="B99" s="419" t="s">
        <v>312</v>
      </c>
      <c r="C99" s="394"/>
      <c r="D99" s="395"/>
      <c r="E99" s="324"/>
      <c r="F99" s="396"/>
      <c r="G99" s="324"/>
      <c r="H99" s="397"/>
    </row>
    <row r="100" spans="1:8">
      <c r="A100" s="418"/>
      <c r="B100" s="419" t="s">
        <v>313</v>
      </c>
      <c r="C100" s="367" t="s">
        <v>314</v>
      </c>
      <c r="D100" s="368">
        <v>160</v>
      </c>
      <c r="E100" s="354"/>
      <c r="F100" s="369"/>
      <c r="G100" s="354"/>
      <c r="H100" s="370">
        <f>D100*F100</f>
        <v>0</v>
      </c>
    </row>
    <row r="101" spans="1:8">
      <c r="A101" s="384"/>
      <c r="B101" s="385"/>
      <c r="C101" s="386"/>
      <c r="D101" s="387"/>
      <c r="E101" s="388"/>
      <c r="F101" s="389"/>
      <c r="G101" s="388"/>
      <c r="H101" s="390"/>
    </row>
    <row r="102" spans="1:8" ht="90">
      <c r="A102" s="420" t="s">
        <v>315</v>
      </c>
      <c r="B102" s="421" t="s">
        <v>703</v>
      </c>
      <c r="C102" s="367" t="s">
        <v>314</v>
      </c>
      <c r="D102" s="368">
        <v>160</v>
      </c>
      <c r="E102" s="354"/>
      <c r="F102" s="369"/>
      <c r="G102" s="354"/>
      <c r="H102" s="370">
        <f>D102*F102</f>
        <v>0</v>
      </c>
    </row>
    <row r="103" spans="1:8">
      <c r="A103" s="422"/>
      <c r="B103" s="423"/>
      <c r="C103" s="424"/>
      <c r="D103" s="425"/>
      <c r="E103" s="426"/>
      <c r="F103" s="426"/>
      <c r="G103" s="426"/>
      <c r="H103" s="390"/>
    </row>
    <row r="104" spans="1:8" ht="90">
      <c r="A104" s="420" t="s">
        <v>317</v>
      </c>
      <c r="B104" s="421" t="s">
        <v>704</v>
      </c>
      <c r="C104" s="367" t="s">
        <v>318</v>
      </c>
      <c r="D104" s="368">
        <v>160</v>
      </c>
      <c r="E104" s="354"/>
      <c r="F104" s="369"/>
      <c r="G104" s="354"/>
      <c r="H104" s="370">
        <f>D104*F104</f>
        <v>0</v>
      </c>
    </row>
    <row r="105" spans="1:8">
      <c r="A105" s="514"/>
      <c r="B105" s="510"/>
      <c r="C105" s="511"/>
      <c r="D105" s="512"/>
      <c r="E105" s="508"/>
      <c r="F105" s="513"/>
      <c r="G105" s="508"/>
      <c r="H105" s="504"/>
    </row>
    <row r="106" spans="1:8" s="320" customFormat="1">
      <c r="A106" s="730"/>
      <c r="B106" s="724" t="s">
        <v>65</v>
      </c>
      <c r="C106" s="725"/>
      <c r="D106" s="726"/>
      <c r="E106" s="727"/>
      <c r="F106" s="728"/>
      <c r="G106" s="727"/>
      <c r="H106" s="731">
        <f>SUM(H37:H105)</f>
        <v>0</v>
      </c>
    </row>
    <row r="107" spans="1:8" s="320" customFormat="1">
      <c r="A107" s="392"/>
      <c r="B107" s="427"/>
      <c r="C107" s="428"/>
      <c r="D107" s="429"/>
      <c r="E107" s="430"/>
      <c r="F107" s="431"/>
      <c r="G107" s="430"/>
      <c r="H107" s="432"/>
    </row>
    <row r="108" spans="1:8" s="320" customFormat="1">
      <c r="A108" s="392"/>
      <c r="B108" s="427"/>
      <c r="C108" s="428"/>
      <c r="D108" s="429"/>
      <c r="E108" s="430"/>
      <c r="F108" s="431"/>
      <c r="G108" s="430"/>
      <c r="H108" s="432"/>
    </row>
    <row r="109" spans="1:8" ht="16.5" thickBot="1"/>
    <row r="110" spans="1:8" ht="27" thickBot="1">
      <c r="A110" s="433" t="s">
        <v>320</v>
      </c>
      <c r="B110" s="339" t="s">
        <v>272</v>
      </c>
      <c r="C110" s="340" t="s">
        <v>321</v>
      </c>
      <c r="D110" s="341" t="s">
        <v>274</v>
      </c>
      <c r="E110" s="341"/>
      <c r="F110" s="342" t="s">
        <v>275</v>
      </c>
      <c r="G110" s="342"/>
      <c r="H110" s="342" t="s">
        <v>276</v>
      </c>
    </row>
    <row r="111" spans="1:8" ht="16.5" thickBot="1">
      <c r="A111" s="357"/>
      <c r="B111" s="354"/>
      <c r="C111" s="352"/>
      <c r="D111" s="353"/>
      <c r="E111" s="354"/>
      <c r="F111" s="355"/>
      <c r="G111" s="354"/>
      <c r="H111" s="434"/>
    </row>
    <row r="112" spans="1:8" ht="16.5" thickBot="1">
      <c r="A112" s="350" t="s">
        <v>322</v>
      </c>
      <c r="B112" s="358" t="s">
        <v>323</v>
      </c>
      <c r="C112" s="352"/>
      <c r="D112" s="353"/>
      <c r="E112" s="354"/>
      <c r="F112" s="355"/>
      <c r="G112" s="354"/>
      <c r="H112" s="434"/>
    </row>
    <row r="113" spans="1:8">
      <c r="A113" s="359"/>
      <c r="B113" s="360"/>
      <c r="C113" s="361"/>
      <c r="D113" s="362"/>
      <c r="E113" s="363"/>
      <c r="F113" s="364"/>
      <c r="G113" s="363"/>
      <c r="H113" s="365"/>
    </row>
    <row r="114" spans="1:8" ht="39">
      <c r="A114" s="357" t="s">
        <v>8</v>
      </c>
      <c r="B114" s="366" t="s">
        <v>281</v>
      </c>
      <c r="C114" s="367" t="s">
        <v>282</v>
      </c>
      <c r="D114" s="368">
        <v>310</v>
      </c>
      <c r="E114" s="354"/>
      <c r="F114" s="369"/>
      <c r="G114" s="354"/>
      <c r="H114" s="370">
        <f>D114*F114</f>
        <v>0</v>
      </c>
    </row>
    <row r="115" spans="1:8">
      <c r="A115" s="359"/>
      <c r="B115" s="371"/>
      <c r="C115" s="372"/>
      <c r="D115" s="373"/>
      <c r="E115" s="374"/>
      <c r="F115" s="375"/>
      <c r="G115" s="374"/>
      <c r="H115" s="435"/>
    </row>
    <row r="116" spans="1:8" ht="76.5">
      <c r="A116" s="357" t="s">
        <v>31</v>
      </c>
      <c r="B116" s="377" t="s">
        <v>283</v>
      </c>
      <c r="C116" s="367" t="s">
        <v>10</v>
      </c>
      <c r="D116" s="368">
        <v>4</v>
      </c>
      <c r="E116" s="378"/>
      <c r="F116" s="370"/>
      <c r="G116" s="378"/>
      <c r="H116" s="370">
        <f>D116*F116</f>
        <v>0</v>
      </c>
    </row>
    <row r="117" spans="1:8">
      <c r="A117" s="359"/>
      <c r="B117" s="379"/>
      <c r="C117" s="380"/>
      <c r="D117" s="381"/>
      <c r="E117" s="382"/>
      <c r="F117" s="383"/>
      <c r="G117" s="382"/>
      <c r="H117" s="376"/>
    </row>
    <row r="118" spans="1:8" ht="51">
      <c r="A118" s="357" t="s">
        <v>6</v>
      </c>
      <c r="B118" s="377" t="s">
        <v>284</v>
      </c>
      <c r="C118" s="367" t="s">
        <v>10</v>
      </c>
      <c r="D118" s="368">
        <v>15</v>
      </c>
      <c r="E118" s="347"/>
      <c r="F118" s="370"/>
      <c r="G118" s="347"/>
      <c r="H118" s="370">
        <f>D118*F118</f>
        <v>0</v>
      </c>
    </row>
    <row r="119" spans="1:8">
      <c r="A119" s="384"/>
      <c r="B119" s="385"/>
      <c r="C119" s="386"/>
      <c r="D119" s="387"/>
      <c r="E119" s="388"/>
      <c r="F119" s="389"/>
      <c r="G119" s="388"/>
      <c r="H119" s="390"/>
    </row>
    <row r="120" spans="1:8" ht="63.75">
      <c r="A120" s="357" t="s">
        <v>32</v>
      </c>
      <c r="B120" s="391" t="s">
        <v>696</v>
      </c>
      <c r="C120" s="367" t="s">
        <v>285</v>
      </c>
      <c r="D120" s="368">
        <v>4</v>
      </c>
      <c r="E120" s="354"/>
      <c r="F120" s="369"/>
      <c r="G120" s="354"/>
      <c r="H120" s="370">
        <f>D120*F120</f>
        <v>0</v>
      </c>
    </row>
    <row r="121" spans="1:8">
      <c r="A121" s="384"/>
      <c r="B121" s="385"/>
      <c r="C121" s="386"/>
      <c r="D121" s="387"/>
      <c r="E121" s="388"/>
      <c r="F121" s="389"/>
      <c r="G121" s="388"/>
      <c r="H121" s="390"/>
    </row>
    <row r="122" spans="1:8" ht="89.25">
      <c r="A122" s="392" t="s">
        <v>107</v>
      </c>
      <c r="B122" s="500" t="s">
        <v>705</v>
      </c>
      <c r="C122" s="394"/>
      <c r="D122" s="395"/>
      <c r="E122" s="324"/>
      <c r="F122" s="396"/>
      <c r="G122" s="324"/>
      <c r="H122" s="397"/>
    </row>
    <row r="123" spans="1:8">
      <c r="A123" s="392"/>
      <c r="B123" s="393" t="s">
        <v>287</v>
      </c>
      <c r="C123" s="367" t="s">
        <v>285</v>
      </c>
      <c r="D123" s="368">
        <v>3</v>
      </c>
      <c r="E123" s="354"/>
      <c r="F123" s="370"/>
      <c r="G123" s="354"/>
      <c r="H123" s="370">
        <f>D123*F123</f>
        <v>0</v>
      </c>
    </row>
    <row r="124" spans="1:8">
      <c r="A124" s="344"/>
      <c r="B124" s="345"/>
      <c r="C124" s="345"/>
      <c r="D124" s="347"/>
      <c r="E124" s="347"/>
      <c r="F124" s="348"/>
      <c r="G124" s="347"/>
      <c r="H124" s="349"/>
    </row>
    <row r="125" spans="1:8">
      <c r="A125" s="392"/>
      <c r="B125" s="500" t="s">
        <v>697</v>
      </c>
      <c r="C125" s="367" t="s">
        <v>285</v>
      </c>
      <c r="D125" s="368">
        <v>19</v>
      </c>
      <c r="E125" s="354"/>
      <c r="F125" s="369"/>
      <c r="G125" s="354"/>
      <c r="H125" s="370">
        <f>D125*F125</f>
        <v>0</v>
      </c>
    </row>
    <row r="126" spans="1:8">
      <c r="A126" s="344"/>
      <c r="B126" s="345"/>
      <c r="C126" s="345"/>
      <c r="D126" s="347"/>
      <c r="E126" s="347"/>
      <c r="F126" s="348"/>
      <c r="G126" s="347"/>
      <c r="H126" s="349"/>
    </row>
    <row r="127" spans="1:8">
      <c r="A127" s="392"/>
      <c r="B127" s="500" t="s">
        <v>698</v>
      </c>
      <c r="C127" s="367" t="s">
        <v>285</v>
      </c>
      <c r="D127" s="368">
        <v>6</v>
      </c>
      <c r="E127" s="354"/>
      <c r="F127" s="369"/>
      <c r="G127" s="354"/>
      <c r="H127" s="370">
        <f>D127*F127</f>
        <v>0</v>
      </c>
    </row>
    <row r="128" spans="1:8">
      <c r="A128" s="392"/>
      <c r="B128" s="393"/>
      <c r="C128" s="394"/>
      <c r="D128" s="395"/>
      <c r="E128" s="324"/>
      <c r="F128" s="396"/>
      <c r="G128" s="324"/>
      <c r="H128" s="397"/>
    </row>
    <row r="129" spans="1:8" ht="102">
      <c r="A129" s="392" t="s">
        <v>96</v>
      </c>
      <c r="B129" s="500" t="s">
        <v>706</v>
      </c>
      <c r="C129" s="394"/>
      <c r="D129" s="395"/>
      <c r="E129" s="324"/>
      <c r="F129" s="396"/>
      <c r="G129" s="324"/>
      <c r="H129" s="397"/>
    </row>
    <row r="130" spans="1:8">
      <c r="A130" s="392"/>
      <c r="B130" s="393" t="s">
        <v>287</v>
      </c>
      <c r="C130" s="367" t="s">
        <v>285</v>
      </c>
      <c r="D130" s="368">
        <v>4</v>
      </c>
      <c r="E130" s="354"/>
      <c r="F130" s="370"/>
      <c r="G130" s="354"/>
      <c r="H130" s="370">
        <f>D130*F130</f>
        <v>0</v>
      </c>
    </row>
    <row r="131" spans="1:8">
      <c r="A131" s="344"/>
      <c r="B131" s="345"/>
      <c r="C131" s="345"/>
      <c r="D131" s="347"/>
      <c r="E131" s="347"/>
      <c r="F131" s="348"/>
      <c r="G131" s="347"/>
      <c r="H131" s="349"/>
    </row>
    <row r="132" spans="1:8">
      <c r="A132" s="392"/>
      <c r="B132" s="500" t="s">
        <v>697</v>
      </c>
      <c r="C132" s="367" t="s">
        <v>285</v>
      </c>
      <c r="D132" s="368">
        <v>19</v>
      </c>
      <c r="E132" s="354"/>
      <c r="F132" s="369"/>
      <c r="G132" s="354"/>
      <c r="H132" s="370">
        <f>D132*F132</f>
        <v>0</v>
      </c>
    </row>
    <row r="133" spans="1:8">
      <c r="A133" s="344"/>
      <c r="B133" s="345"/>
      <c r="C133" s="345"/>
      <c r="D133" s="347"/>
      <c r="E133" s="347"/>
      <c r="F133" s="348"/>
      <c r="G133" s="347"/>
      <c r="H133" s="349"/>
    </row>
    <row r="134" spans="1:8">
      <c r="A134" s="392"/>
      <c r="B134" s="500" t="s">
        <v>698</v>
      </c>
      <c r="C134" s="367" t="s">
        <v>285</v>
      </c>
      <c r="D134" s="368">
        <v>6</v>
      </c>
      <c r="E134" s="354"/>
      <c r="F134" s="369"/>
      <c r="G134" s="354"/>
      <c r="H134" s="370">
        <f>D134*F134</f>
        <v>0</v>
      </c>
    </row>
    <row r="135" spans="1:8">
      <c r="A135" s="384"/>
      <c r="B135" s="385"/>
      <c r="C135" s="386"/>
      <c r="D135" s="387"/>
      <c r="E135" s="388"/>
      <c r="F135" s="389"/>
      <c r="G135" s="388"/>
      <c r="H135" s="390"/>
    </row>
    <row r="136" spans="1:8" ht="89.25">
      <c r="A136" s="392" t="s">
        <v>105</v>
      </c>
      <c r="B136" s="500" t="s">
        <v>291</v>
      </c>
      <c r="C136" s="394"/>
      <c r="D136" s="395"/>
      <c r="E136" s="324"/>
      <c r="F136" s="396"/>
      <c r="G136" s="324"/>
      <c r="H136" s="397"/>
    </row>
    <row r="137" spans="1:8">
      <c r="A137" s="392"/>
      <c r="B137" s="393" t="s">
        <v>287</v>
      </c>
      <c r="C137" s="367" t="s">
        <v>285</v>
      </c>
      <c r="D137" s="368">
        <v>15</v>
      </c>
      <c r="E137" s="354"/>
      <c r="F137" s="369"/>
      <c r="G137" s="354"/>
      <c r="H137" s="370">
        <f>D137*F137</f>
        <v>0</v>
      </c>
    </row>
    <row r="138" spans="1:8">
      <c r="A138" s="392"/>
      <c r="B138" s="393"/>
      <c r="C138" s="394"/>
      <c r="D138" s="395"/>
      <c r="E138" s="324"/>
      <c r="F138" s="396"/>
      <c r="G138" s="324"/>
      <c r="H138" s="397"/>
    </row>
    <row r="139" spans="1:8">
      <c r="A139" s="392"/>
      <c r="B139" s="393" t="s">
        <v>290</v>
      </c>
      <c r="C139" s="367" t="s">
        <v>285</v>
      </c>
      <c r="D139" s="368">
        <v>249</v>
      </c>
      <c r="E139" s="354"/>
      <c r="F139" s="369"/>
      <c r="G139" s="354"/>
      <c r="H139" s="370">
        <f>D139*F139</f>
        <v>0</v>
      </c>
    </row>
    <row r="140" spans="1:8">
      <c r="A140" s="344"/>
      <c r="B140" s="345"/>
      <c r="C140" s="345"/>
      <c r="D140" s="347"/>
      <c r="E140" s="347"/>
      <c r="F140" s="348"/>
      <c r="G140" s="347"/>
      <c r="H140" s="349"/>
    </row>
    <row r="141" spans="1:8">
      <c r="A141" s="392"/>
      <c r="B141" s="393" t="s">
        <v>288</v>
      </c>
      <c r="C141" s="367" t="s">
        <v>285</v>
      </c>
      <c r="D141" s="368">
        <v>32</v>
      </c>
      <c r="E141" s="354"/>
      <c r="F141" s="370"/>
      <c r="G141" s="354"/>
      <c r="H141" s="370">
        <f>D141*F141</f>
        <v>0</v>
      </c>
    </row>
    <row r="142" spans="1:8">
      <c r="A142" s="392"/>
      <c r="B142" s="393"/>
      <c r="C142" s="394"/>
      <c r="D142" s="395"/>
      <c r="E142" s="324"/>
      <c r="F142" s="396"/>
      <c r="G142" s="324"/>
      <c r="H142" s="397"/>
    </row>
    <row r="143" spans="1:8" ht="89.25">
      <c r="A143" s="392" t="s">
        <v>292</v>
      </c>
      <c r="B143" s="500" t="s">
        <v>293</v>
      </c>
      <c r="C143" s="394"/>
      <c r="D143" s="395"/>
      <c r="E143" s="324"/>
      <c r="F143" s="396"/>
      <c r="G143" s="324"/>
      <c r="H143" s="397"/>
    </row>
    <row r="144" spans="1:8">
      <c r="A144" s="392"/>
      <c r="B144" s="393" t="s">
        <v>287</v>
      </c>
      <c r="C144" s="367" t="s">
        <v>285</v>
      </c>
      <c r="D144" s="368">
        <v>3</v>
      </c>
      <c r="E144" s="354"/>
      <c r="F144" s="369"/>
      <c r="G144" s="354"/>
      <c r="H144" s="370">
        <f>D144*F144</f>
        <v>0</v>
      </c>
    </row>
    <row r="145" spans="1:8">
      <c r="A145" s="392"/>
      <c r="B145" s="393"/>
      <c r="C145" s="394"/>
      <c r="D145" s="395"/>
      <c r="E145" s="324"/>
      <c r="F145" s="396"/>
      <c r="G145" s="324"/>
      <c r="H145" s="397"/>
    </row>
    <row r="146" spans="1:8">
      <c r="A146" s="392"/>
      <c r="B146" s="500" t="s">
        <v>697</v>
      </c>
      <c r="C146" s="367" t="s">
        <v>285</v>
      </c>
      <c r="D146" s="368">
        <v>9</v>
      </c>
      <c r="E146" s="354"/>
      <c r="F146" s="369"/>
      <c r="G146" s="354"/>
      <c r="H146" s="370">
        <f>D146*F146</f>
        <v>0</v>
      </c>
    </row>
    <row r="147" spans="1:8">
      <c r="A147" s="344"/>
      <c r="B147" s="345"/>
      <c r="C147" s="345"/>
      <c r="D147" s="347"/>
      <c r="E147" s="347"/>
      <c r="F147" s="348"/>
      <c r="G147" s="347"/>
      <c r="H147" s="349"/>
    </row>
    <row r="148" spans="1:8">
      <c r="A148" s="392"/>
      <c r="B148" s="500" t="s">
        <v>698</v>
      </c>
      <c r="C148" s="367" t="s">
        <v>285</v>
      </c>
      <c r="D148" s="368">
        <v>8</v>
      </c>
      <c r="E148" s="354"/>
      <c r="F148" s="370"/>
      <c r="G148" s="354"/>
      <c r="H148" s="370">
        <f>D148*F148</f>
        <v>0</v>
      </c>
    </row>
    <row r="149" spans="1:8">
      <c r="A149" s="392"/>
      <c r="B149" s="393"/>
      <c r="C149" s="394"/>
      <c r="D149" s="395"/>
      <c r="E149" s="324"/>
      <c r="F149" s="396"/>
      <c r="G149" s="324"/>
      <c r="H149" s="397"/>
    </row>
    <row r="150" spans="1:8" ht="51">
      <c r="A150" s="392" t="s">
        <v>294</v>
      </c>
      <c r="B150" s="500" t="s">
        <v>707</v>
      </c>
      <c r="C150" s="394"/>
      <c r="D150" s="395"/>
      <c r="E150" s="324"/>
      <c r="F150" s="396"/>
      <c r="G150" s="324"/>
      <c r="H150" s="397"/>
    </row>
    <row r="151" spans="1:8">
      <c r="A151" s="392"/>
      <c r="B151" s="393" t="s">
        <v>296</v>
      </c>
      <c r="C151" s="367" t="s">
        <v>285</v>
      </c>
      <c r="D151" s="368">
        <v>3</v>
      </c>
      <c r="E151" s="354"/>
      <c r="F151" s="369"/>
      <c r="G151" s="354"/>
      <c r="H151" s="370">
        <f>D151*F151</f>
        <v>0</v>
      </c>
    </row>
    <row r="152" spans="1:8">
      <c r="A152" s="344"/>
      <c r="B152" s="345"/>
      <c r="C152" s="345"/>
      <c r="D152" s="347"/>
      <c r="E152" s="347"/>
      <c r="F152" s="348"/>
      <c r="G152" s="347"/>
      <c r="H152" s="349"/>
    </row>
    <row r="153" spans="1:8">
      <c r="A153" s="392"/>
      <c r="B153" s="393" t="s">
        <v>297</v>
      </c>
      <c r="C153" s="367" t="s">
        <v>285</v>
      </c>
      <c r="D153" s="368">
        <v>19</v>
      </c>
      <c r="E153" s="354"/>
      <c r="F153" s="369"/>
      <c r="G153" s="354"/>
      <c r="H153" s="370">
        <f>D153*F153</f>
        <v>0</v>
      </c>
    </row>
    <row r="154" spans="1:8">
      <c r="A154" s="436"/>
      <c r="B154" s="437"/>
      <c r="C154" s="437"/>
      <c r="D154" s="438"/>
      <c r="E154" s="438"/>
      <c r="F154" s="439"/>
      <c r="G154" s="438"/>
      <c r="H154" s="440"/>
    </row>
    <row r="155" spans="1:8" ht="38.25">
      <c r="A155" s="392" t="s">
        <v>298</v>
      </c>
      <c r="B155" s="500" t="s">
        <v>708</v>
      </c>
      <c r="C155" s="394"/>
      <c r="D155" s="395"/>
      <c r="E155" s="324"/>
      <c r="F155" s="396"/>
      <c r="G155" s="324"/>
      <c r="H155" s="397"/>
    </row>
    <row r="156" spans="1:8">
      <c r="A156" s="392"/>
      <c r="B156" s="500" t="s">
        <v>709</v>
      </c>
      <c r="C156" s="367" t="s">
        <v>285</v>
      </c>
      <c r="D156" s="368">
        <v>8</v>
      </c>
      <c r="E156" s="354"/>
      <c r="F156" s="369"/>
      <c r="G156" s="354"/>
      <c r="H156" s="370">
        <f>D156*F156</f>
        <v>0</v>
      </c>
    </row>
    <row r="157" spans="1:8">
      <c r="A157" s="344"/>
      <c r="B157" s="345"/>
      <c r="C157" s="345"/>
      <c r="D157" s="347"/>
      <c r="E157" s="347"/>
      <c r="F157" s="348"/>
      <c r="G157" s="347"/>
      <c r="H157" s="349"/>
    </row>
    <row r="158" spans="1:8">
      <c r="A158" s="392"/>
      <c r="B158" s="500" t="s">
        <v>710</v>
      </c>
      <c r="C158" s="367" t="s">
        <v>285</v>
      </c>
      <c r="D158" s="368">
        <v>58</v>
      </c>
      <c r="E158" s="354"/>
      <c r="F158" s="369"/>
      <c r="G158" s="354"/>
      <c r="H158" s="370">
        <f>D158*F158</f>
        <v>0</v>
      </c>
    </row>
    <row r="159" spans="1:8">
      <c r="A159" s="441"/>
      <c r="B159" s="442"/>
      <c r="C159" s="443"/>
      <c r="D159" s="444"/>
      <c r="E159" s="445"/>
      <c r="F159" s="446"/>
      <c r="G159" s="445"/>
      <c r="H159" s="447"/>
    </row>
    <row r="160" spans="1:8" ht="81.599999999999994" customHeight="1">
      <c r="A160" s="392" t="s">
        <v>300</v>
      </c>
      <c r="B160" s="500" t="s">
        <v>301</v>
      </c>
      <c r="C160" s="367" t="s">
        <v>285</v>
      </c>
      <c r="D160" s="368">
        <v>20</v>
      </c>
      <c r="E160" s="354"/>
      <c r="F160" s="369"/>
      <c r="G160" s="354"/>
      <c r="H160" s="370">
        <f>D160*F160</f>
        <v>0</v>
      </c>
    </row>
    <row r="161" spans="1:8">
      <c r="A161" s="441"/>
      <c r="B161" s="442"/>
      <c r="C161" s="443"/>
      <c r="D161" s="444"/>
      <c r="E161" s="445"/>
      <c r="F161" s="446"/>
      <c r="G161" s="445"/>
      <c r="H161" s="447"/>
    </row>
    <row r="162" spans="1:8" ht="93.75" customHeight="1">
      <c r="A162" s="392" t="s">
        <v>302</v>
      </c>
      <c r="B162" s="448" t="s">
        <v>711</v>
      </c>
      <c r="C162" s="367" t="s">
        <v>285</v>
      </c>
      <c r="D162" s="368">
        <v>22</v>
      </c>
      <c r="E162" s="354"/>
      <c r="F162" s="369"/>
      <c r="G162" s="354"/>
      <c r="H162" s="370">
        <f>D162*F162</f>
        <v>0</v>
      </c>
    </row>
    <row r="163" spans="1:8">
      <c r="A163" s="441"/>
      <c r="B163" s="442"/>
      <c r="C163" s="443"/>
      <c r="D163" s="444"/>
      <c r="E163" s="445"/>
      <c r="F163" s="446"/>
      <c r="G163" s="445"/>
      <c r="H163" s="447"/>
    </row>
    <row r="164" spans="1:8" s="450" customFormat="1" ht="102">
      <c r="A164" s="392" t="s">
        <v>303</v>
      </c>
      <c r="B164" s="448" t="s">
        <v>712</v>
      </c>
      <c r="C164" s="367" t="s">
        <v>285</v>
      </c>
      <c r="D164" s="697">
        <v>256</v>
      </c>
      <c r="E164" s="696"/>
      <c r="F164" s="694"/>
      <c r="G164" s="449"/>
      <c r="H164" s="695">
        <f>D164*F164</f>
        <v>0</v>
      </c>
    </row>
    <row r="165" spans="1:8">
      <c r="A165" s="441"/>
      <c r="B165" s="442"/>
      <c r="C165" s="443"/>
      <c r="D165" s="444"/>
      <c r="E165" s="445"/>
      <c r="F165" s="446"/>
      <c r="G165" s="445"/>
      <c r="H165" s="447"/>
    </row>
    <row r="166" spans="1:8" ht="91.9" customHeight="1">
      <c r="A166" s="392" t="s">
        <v>304</v>
      </c>
      <c r="B166" s="391" t="s">
        <v>713</v>
      </c>
      <c r="C166" s="367" t="s">
        <v>285</v>
      </c>
      <c r="D166" s="368">
        <v>12</v>
      </c>
      <c r="E166" s="354"/>
      <c r="F166" s="369"/>
      <c r="G166" s="354"/>
      <c r="H166" s="370">
        <f>D166*F166</f>
        <v>0</v>
      </c>
    </row>
    <row r="167" spans="1:8">
      <c r="A167" s="441"/>
      <c r="B167" s="442"/>
      <c r="C167" s="443"/>
      <c r="D167" s="444"/>
      <c r="E167" s="445"/>
      <c r="F167" s="446"/>
      <c r="G167" s="445"/>
      <c r="H167" s="447"/>
    </row>
    <row r="168" spans="1:8" ht="25.5">
      <c r="A168" s="515" t="s">
        <v>305</v>
      </c>
      <c r="B168" s="500" t="s">
        <v>714</v>
      </c>
      <c r="C168" s="367" t="s">
        <v>285</v>
      </c>
      <c r="D168" s="368">
        <v>6</v>
      </c>
      <c r="E168" s="354"/>
      <c r="F168" s="369"/>
      <c r="G168" s="354"/>
      <c r="H168" s="370">
        <f>D168*F168</f>
        <v>0</v>
      </c>
    </row>
    <row r="169" spans="1:8">
      <c r="A169" s="436"/>
      <c r="B169" s="437"/>
      <c r="C169" s="437"/>
      <c r="D169" s="438"/>
      <c r="E169" s="438"/>
      <c r="F169" s="439"/>
      <c r="G169" s="438"/>
      <c r="H169" s="440"/>
    </row>
    <row r="170" spans="1:8" ht="76.5">
      <c r="A170" s="392" t="s">
        <v>307</v>
      </c>
      <c r="B170" s="500" t="s">
        <v>308</v>
      </c>
      <c r="C170" s="367" t="s">
        <v>10</v>
      </c>
      <c r="D170" s="368">
        <v>8</v>
      </c>
      <c r="E170" s="354"/>
      <c r="F170" s="369"/>
      <c r="G170" s="354"/>
      <c r="H170" s="370">
        <f>D170*F170</f>
        <v>0</v>
      </c>
    </row>
    <row r="171" spans="1:8">
      <c r="A171" s="392"/>
      <c r="B171" s="393"/>
      <c r="C171" s="394"/>
      <c r="D171" s="395"/>
      <c r="E171" s="324"/>
      <c r="F171" s="396"/>
      <c r="G171" s="324"/>
      <c r="H171" s="397"/>
    </row>
    <row r="172" spans="1:8" ht="76.5">
      <c r="A172" s="392" t="s">
        <v>309</v>
      </c>
      <c r="B172" s="393" t="s">
        <v>310</v>
      </c>
      <c r="C172" s="367" t="s">
        <v>10</v>
      </c>
      <c r="D172" s="368">
        <v>3</v>
      </c>
      <c r="E172" s="354"/>
      <c r="F172" s="369"/>
      <c r="G172" s="354"/>
      <c r="H172" s="370">
        <f>D172*F172</f>
        <v>0</v>
      </c>
    </row>
    <row r="173" spans="1:8">
      <c r="A173" s="441"/>
      <c r="B173" s="442"/>
      <c r="C173" s="443"/>
      <c r="D173" s="444"/>
      <c r="E173" s="445"/>
      <c r="F173" s="446"/>
      <c r="G173" s="445"/>
      <c r="H173" s="447"/>
    </row>
    <row r="174" spans="1:8" ht="51.75">
      <c r="A174" s="418" t="s">
        <v>311</v>
      </c>
      <c r="B174" s="419" t="s">
        <v>312</v>
      </c>
      <c r="C174" s="394"/>
      <c r="D174" s="395"/>
      <c r="E174" s="324"/>
      <c r="F174" s="396"/>
      <c r="G174" s="324"/>
      <c r="H174" s="397"/>
    </row>
    <row r="175" spans="1:8">
      <c r="A175" s="418"/>
      <c r="B175" s="419" t="s">
        <v>313</v>
      </c>
      <c r="C175" s="367" t="s">
        <v>314</v>
      </c>
      <c r="D175" s="368">
        <v>12</v>
      </c>
      <c r="E175" s="354"/>
      <c r="F175" s="369"/>
      <c r="G175" s="354"/>
      <c r="H175" s="370">
        <f>D175*F175</f>
        <v>0</v>
      </c>
    </row>
    <row r="176" spans="1:8">
      <c r="A176" s="441"/>
      <c r="B176" s="442"/>
      <c r="C176" s="443"/>
      <c r="D176" s="444"/>
      <c r="E176" s="445"/>
      <c r="F176" s="446"/>
      <c r="G176" s="445"/>
      <c r="H176" s="447"/>
    </row>
    <row r="177" spans="1:8" ht="90">
      <c r="A177" s="420" t="s">
        <v>315</v>
      </c>
      <c r="B177" s="421" t="s">
        <v>316</v>
      </c>
      <c r="C177" s="367" t="s">
        <v>314</v>
      </c>
      <c r="D177" s="368">
        <v>12</v>
      </c>
      <c r="E177" s="354"/>
      <c r="F177" s="369"/>
      <c r="G177" s="354"/>
      <c r="H177" s="370">
        <f>D177*F177</f>
        <v>0</v>
      </c>
    </row>
    <row r="178" spans="1:8">
      <c r="A178" s="515"/>
      <c r="B178" s="509"/>
      <c r="C178" s="505"/>
      <c r="D178" s="506"/>
      <c r="E178" s="494"/>
      <c r="F178" s="507"/>
      <c r="G178" s="494"/>
      <c r="H178" s="497"/>
    </row>
    <row r="179" spans="1:8">
      <c r="A179" s="730"/>
      <c r="B179" s="724" t="s">
        <v>65</v>
      </c>
      <c r="C179" s="725"/>
      <c r="D179" s="726"/>
      <c r="E179" s="727"/>
      <c r="F179" s="728"/>
      <c r="G179" s="727"/>
      <c r="H179" s="729">
        <f>SUM(H111:H178)</f>
        <v>0</v>
      </c>
    </row>
    <row r="180" spans="1:8">
      <c r="A180" s="392"/>
      <c r="B180" s="427"/>
      <c r="C180" s="428"/>
      <c r="D180" s="429"/>
      <c r="E180" s="430"/>
      <c r="F180" s="431"/>
      <c r="G180" s="430"/>
      <c r="H180" s="432"/>
    </row>
    <row r="181" spans="1:8">
      <c r="A181" s="392"/>
      <c r="B181" s="427"/>
      <c r="C181" s="428"/>
      <c r="D181" s="429"/>
      <c r="E181" s="430"/>
      <c r="F181" s="431"/>
      <c r="G181" s="430"/>
      <c r="H181" s="432"/>
    </row>
    <row r="183" spans="1:8" ht="16.5" thickBot="1"/>
    <row r="184" spans="1:8" ht="27" thickBot="1">
      <c r="A184" s="451" t="s">
        <v>271</v>
      </c>
      <c r="B184" s="451" t="s">
        <v>272</v>
      </c>
      <c r="C184" s="475" t="s">
        <v>321</v>
      </c>
      <c r="D184" s="476" t="s">
        <v>274</v>
      </c>
      <c r="E184" s="476"/>
      <c r="F184" s="477" t="s">
        <v>275</v>
      </c>
      <c r="G184" s="477"/>
      <c r="H184" s="477" t="s">
        <v>276</v>
      </c>
    </row>
    <row r="185" spans="1:8" ht="16.5" thickBot="1">
      <c r="A185" s="465"/>
      <c r="B185" s="466"/>
      <c r="C185" s="469"/>
      <c r="D185" s="467"/>
      <c r="E185" s="467"/>
      <c r="F185" s="468"/>
      <c r="G185" s="467"/>
      <c r="H185" s="349"/>
    </row>
    <row r="186" spans="1:8" ht="16.5" thickBot="1">
      <c r="A186" s="452" t="s">
        <v>325</v>
      </c>
      <c r="B186" s="453" t="s">
        <v>326</v>
      </c>
      <c r="C186" s="478"/>
      <c r="D186" s="454"/>
      <c r="E186" s="455"/>
      <c r="F186" s="456"/>
      <c r="G186" s="455"/>
      <c r="H186" s="457"/>
    </row>
    <row r="187" spans="1:8">
      <c r="A187" s="458"/>
      <c r="B187" s="455"/>
      <c r="C187" s="478"/>
      <c r="D187" s="454"/>
      <c r="E187" s="455"/>
      <c r="F187" s="456"/>
      <c r="G187" s="455"/>
      <c r="H187" s="457"/>
    </row>
    <row r="188" spans="1:8">
      <c r="A188" s="479" t="s">
        <v>132</v>
      </c>
      <c r="B188" s="480" t="s">
        <v>327</v>
      </c>
      <c r="C188" s="352"/>
      <c r="D188" s="353"/>
      <c r="E188" s="354"/>
      <c r="F188" s="355"/>
      <c r="G188" s="354"/>
      <c r="H188" s="434"/>
    </row>
    <row r="189" spans="1:8">
      <c r="A189" s="458"/>
      <c r="B189" s="481"/>
      <c r="C189" s="478"/>
      <c r="D189" s="454"/>
      <c r="E189" s="455"/>
      <c r="F189" s="456"/>
      <c r="G189" s="455"/>
      <c r="H189" s="457"/>
    </row>
    <row r="190" spans="1:8" ht="39">
      <c r="A190" s="459" t="s">
        <v>8</v>
      </c>
      <c r="B190" s="482" t="s">
        <v>328</v>
      </c>
      <c r="C190" s="470" t="s">
        <v>282</v>
      </c>
      <c r="D190" s="462">
        <v>575</v>
      </c>
      <c r="E190" s="455"/>
      <c r="F190" s="463"/>
      <c r="G190" s="455"/>
      <c r="H190" s="464">
        <f>D190*F190</f>
        <v>0</v>
      </c>
    </row>
    <row r="191" spans="1:8">
      <c r="A191" s="458"/>
      <c r="B191" s="481"/>
      <c r="C191" s="478"/>
      <c r="D191" s="454"/>
      <c r="E191" s="455"/>
      <c r="F191" s="456"/>
      <c r="G191" s="455"/>
      <c r="H191" s="457"/>
    </row>
    <row r="192" spans="1:8" ht="51.75">
      <c r="A192" s="459" t="s">
        <v>31</v>
      </c>
      <c r="B192" s="482" t="s">
        <v>329</v>
      </c>
      <c r="C192" s="470" t="s">
        <v>282</v>
      </c>
      <c r="D192" s="462">
        <v>575</v>
      </c>
      <c r="E192" s="455"/>
      <c r="F192" s="463"/>
      <c r="G192" s="455"/>
      <c r="H192" s="464">
        <f>D192*F192</f>
        <v>0</v>
      </c>
    </row>
    <row r="193" spans="1:8">
      <c r="A193" s="503"/>
      <c r="B193" s="498"/>
      <c r="C193" s="499"/>
      <c r="D193" s="501"/>
      <c r="E193" s="495"/>
      <c r="F193" s="502"/>
      <c r="G193" s="495"/>
      <c r="H193" s="496"/>
    </row>
    <row r="194" spans="1:8">
      <c r="A194" s="723"/>
      <c r="B194" s="724" t="s">
        <v>65</v>
      </c>
      <c r="C194" s="725"/>
      <c r="D194" s="726"/>
      <c r="E194" s="727"/>
      <c r="F194" s="728"/>
      <c r="G194" s="727"/>
      <c r="H194" s="729">
        <f>SUM(H189:H192)</f>
        <v>0</v>
      </c>
    </row>
    <row r="195" spans="1:8">
      <c r="A195" s="458"/>
      <c r="B195" s="471"/>
      <c r="C195" s="474"/>
      <c r="D195" s="472"/>
      <c r="E195" s="460"/>
      <c r="F195" s="473"/>
      <c r="G195" s="460"/>
      <c r="H195" s="461"/>
    </row>
    <row r="196" spans="1:8">
      <c r="A196" s="479" t="s">
        <v>133</v>
      </c>
      <c r="B196" s="480" t="s">
        <v>330</v>
      </c>
      <c r="C196" s="474"/>
      <c r="D196" s="472"/>
      <c r="E196" s="460"/>
      <c r="F196" s="473"/>
      <c r="G196" s="460"/>
      <c r="H196" s="461"/>
    </row>
    <row r="197" spans="1:8">
      <c r="A197" s="458"/>
      <c r="B197" s="471"/>
      <c r="C197" s="474"/>
      <c r="D197" s="472"/>
      <c r="E197" s="460"/>
      <c r="F197" s="473"/>
      <c r="G197" s="460"/>
      <c r="H197" s="461"/>
    </row>
    <row r="198" spans="1:8" ht="63.75">
      <c r="A198" s="459" t="s">
        <v>8</v>
      </c>
      <c r="B198" s="471" t="s">
        <v>331</v>
      </c>
      <c r="C198" s="470" t="s">
        <v>324</v>
      </c>
      <c r="D198" s="462">
        <v>1</v>
      </c>
      <c r="E198" s="455"/>
      <c r="F198" s="463"/>
      <c r="G198" s="455"/>
      <c r="H198" s="464">
        <f>D198*F198</f>
        <v>0</v>
      </c>
    </row>
    <row r="199" spans="1:8">
      <c r="A199" s="458"/>
      <c r="B199" s="471"/>
      <c r="C199" s="474"/>
      <c r="D199" s="472"/>
      <c r="E199" s="460"/>
      <c r="F199" s="473"/>
      <c r="G199" s="460"/>
      <c r="H199" s="461"/>
    </row>
    <row r="200" spans="1:8" ht="38.25">
      <c r="A200" s="459" t="s">
        <v>31</v>
      </c>
      <c r="B200" s="471" t="s">
        <v>332</v>
      </c>
      <c r="C200" s="470" t="s">
        <v>18</v>
      </c>
      <c r="D200" s="462">
        <v>30</v>
      </c>
      <c r="E200" s="455"/>
      <c r="F200" s="1184">
        <v>45</v>
      </c>
      <c r="G200" s="455"/>
      <c r="H200" s="464">
        <f>D200*F200</f>
        <v>1350</v>
      </c>
    </row>
    <row r="201" spans="1:8">
      <c r="A201" s="503"/>
      <c r="B201" s="498"/>
      <c r="C201" s="499"/>
      <c r="D201" s="501"/>
      <c r="E201" s="495"/>
      <c r="F201" s="502"/>
      <c r="G201" s="495"/>
      <c r="H201" s="496"/>
    </row>
    <row r="202" spans="1:8">
      <c r="A202" s="723"/>
      <c r="B202" s="724" t="s">
        <v>65</v>
      </c>
      <c r="C202" s="725"/>
      <c r="D202" s="726"/>
      <c r="E202" s="727"/>
      <c r="F202" s="728"/>
      <c r="G202" s="727"/>
      <c r="H202" s="729">
        <f>SUM(H197:H200)</f>
        <v>1350</v>
      </c>
    </row>
    <row r="203" spans="1:8">
      <c r="A203" s="458"/>
      <c r="B203" s="471"/>
      <c r="C203" s="474"/>
      <c r="D203" s="472"/>
      <c r="E203" s="460"/>
      <c r="F203" s="473"/>
      <c r="G203" s="460"/>
      <c r="H203" s="461"/>
    </row>
    <row r="204" spans="1:8" ht="16.5" thickBot="1">
      <c r="A204" s="458"/>
      <c r="B204" s="471"/>
      <c r="C204" s="474"/>
      <c r="D204" s="472"/>
      <c r="E204" s="460"/>
      <c r="F204" s="473"/>
      <c r="G204" s="460"/>
      <c r="H204" s="461"/>
    </row>
    <row r="205" spans="1:8">
      <c r="A205" s="1239" t="s">
        <v>2</v>
      </c>
      <c r="B205" s="1240"/>
      <c r="C205" s="1240"/>
      <c r="D205" s="1240"/>
      <c r="E205" s="1240"/>
      <c r="F205" s="1240"/>
      <c r="G205" s="1240"/>
      <c r="H205" s="1241"/>
    </row>
    <row r="206" spans="1:8">
      <c r="A206" s="698"/>
      <c r="B206" s="699"/>
      <c r="C206" s="704"/>
      <c r="D206" s="700"/>
      <c r="E206" s="701"/>
      <c r="F206" s="702"/>
      <c r="G206" s="701"/>
      <c r="H206" s="705"/>
    </row>
    <row r="207" spans="1:8">
      <c r="A207" s="706" t="s">
        <v>132</v>
      </c>
      <c r="B207" s="707" t="s">
        <v>327</v>
      </c>
      <c r="C207" s="708"/>
      <c r="D207" s="709"/>
      <c r="E207" s="709"/>
      <c r="F207" s="710"/>
      <c r="G207" s="709"/>
      <c r="H207" s="711">
        <f>H194</f>
        <v>0</v>
      </c>
    </row>
    <row r="208" spans="1:8">
      <c r="A208" s="712" t="s">
        <v>133</v>
      </c>
      <c r="B208" s="713" t="s">
        <v>330</v>
      </c>
      <c r="C208" s="714"/>
      <c r="D208" s="715"/>
      <c r="E208" s="715"/>
      <c r="F208" s="716"/>
      <c r="G208" s="715"/>
      <c r="H208" s="717">
        <f>H202</f>
        <v>1350</v>
      </c>
    </row>
    <row r="209" spans="1:8" ht="16.5" thickBot="1">
      <c r="A209" s="718"/>
      <c r="B209" s="703" t="s">
        <v>65</v>
      </c>
      <c r="C209" s="719"/>
      <c r="D209" s="720"/>
      <c r="E209" s="720"/>
      <c r="F209" s="721"/>
      <c r="G209" s="720"/>
      <c r="H209" s="722">
        <f>SUM(H207:H208)</f>
        <v>1350</v>
      </c>
    </row>
    <row r="210" spans="1:8">
      <c r="A210" s="465"/>
      <c r="B210" s="466"/>
      <c r="C210" s="466"/>
      <c r="D210" s="467"/>
      <c r="E210" s="467"/>
      <c r="F210" s="468"/>
      <c r="G210" s="467"/>
      <c r="H210" s="349"/>
    </row>
  </sheetData>
  <protectedRanges>
    <protectedRange password="C7BA" sqref="E103:G103" name="Obseg1_1_1_1"/>
  </protectedRanges>
  <mergeCells count="6">
    <mergeCell ref="A205:H205"/>
    <mergeCell ref="B4:E4"/>
    <mergeCell ref="B19:H19"/>
    <mergeCell ref="B23:G26"/>
    <mergeCell ref="B27:G30"/>
    <mergeCell ref="B32:G33"/>
  </mergeCells>
  <conditionalFormatting sqref="D211:D65030 H105:H108 D109 D31 D34 H46 H42 H44 F35:H35 H48:H49 H36:H40 H51 H63 H84 H86 H90 H96 H88 H74:H75 H92 H60:H61 H65 H94 H79:H80 H77 H82 H53:H54 H56 H58 H101 H103 H98:H99 H72 H70 H67:H68 H119 H115 H117 F110:H110 H121:H122 H138 H159 H161 H165 H171 H163 H149:H150 H167 H111:H113 H135:H136 H178:H181 H140 H124 H126 H169 H154:H155 H152 H157 H128:H129 H131 H133 H176 H173:H174 H147 H145 H142:H143 D182:D183">
    <cfRule type="cellIs" dxfId="12" priority="681" stopIfTrue="1" operator="equal">
      <formula>0</formula>
    </cfRule>
  </conditionalFormatting>
  <conditionalFormatting sqref="F91 H91 F47 H47 F45 H45 F43 H43 H41 F41 F50 H50 F62 H62 F64 H64 F76 H76 F85 H85 F89 H89 F93 H93 F97 H97 H95 F95 F66 H66 F52 H52 F78 H78 F81 H81 F83 H83 F55 H55 F57 H57 F59 H59 F87 H87 F104 H104 F100 H100 F102 H102 F69 H69 F71 H71 F73 H73 F120 H120 F118 H118 F116 H116 H114 F114 F123 H123 F137 H137 F139 H139 F151 H151 F160 H160 F164 H164 F168 H168 F172 H172 H170 F170 F125 H125 F141 H141 F127 H127 F153 H153 F156 H156 F158 H158 F130 H130 F132 H132 F134 H134 F162 H162 F175 H175 F177 H177 F144 H144 F146 H146 F148 H148 F166 H166">
    <cfRule type="cellIs" dxfId="11" priority="679" stopIfTrue="1" operator="greaterThan">
      <formula>0</formula>
    </cfRule>
    <cfRule type="cellIs" dxfId="10" priority="680" stopIfTrue="1" operator="equal">
      <formula>0</formula>
    </cfRule>
  </conditionalFormatting>
  <conditionalFormatting sqref="H200 F200 H190 F190 H192 F192 H198 F198">
    <cfRule type="cellIs" dxfId="9" priority="675" stopIfTrue="1" operator="greaterThan">
      <formula>0</formula>
    </cfRule>
    <cfRule type="cellIs" dxfId="8" priority="676" stopIfTrue="1" operator="equal">
      <formula>0</formula>
    </cfRule>
  </conditionalFormatting>
  <conditionalFormatting sqref="D62 D64 D76 D85 D89 D93 D97 D95 D47 D45 D43 D41 D50 D66 D52 D78 D81 D83 D55 D57 D59 D87 D100 D102 D104 D69 D71 D73 D91 D120 D118 D116 D114 D123 D137 D139 D151 D160 D164 D168 D172 D170 D125 D141 D127 D153 D156 D158 D130 D132 D134 D162 D175 D177 D144 D146 D148 D166">
    <cfRule type="cellIs" dxfId="7" priority="671" stopIfTrue="1" operator="greaterThan">
      <formula>0</formula>
    </cfRule>
  </conditionalFormatting>
  <conditionalFormatting sqref="D193:H197 D63:H63 D80:H80 D84:H84 D86:H86 D90:H90 D96:H96 D88:H88 D74:H75 D92:H92 D60:H61 D105:H108 D44 G43:G45 D46:H46 E43:E45 F44 H44 D48:H49 D53:H54 D101:H101 D103:H103 D98:H99 D70:H70 D67:H68 D117 G116:G118 D119:H119 E116:E118 F117 H117 D121:H122 D138:H138 D155:H155 D159:H159 D161:H161 D165:H165 D171:H171 D163:H163 D149:H150 D167:H167 D135:H136 D178:H181 D128:H129 D176:H176 D173:H174 D145:H145 D142:H143">
    <cfRule type="cellIs" dxfId="6" priority="670" stopIfTrue="1" operator="greaterThan">
      <formula>0</formula>
    </cfRule>
  </conditionalFormatting>
  <conditionalFormatting sqref="D35:E35 D110:E110">
    <cfRule type="cellIs" dxfId="5" priority="669" stopIfTrue="1" operator="equal">
      <formula>0</formula>
    </cfRule>
  </conditionalFormatting>
  <conditionalFormatting sqref="H193:H197">
    <cfRule type="cellIs" dxfId="4" priority="427" stopIfTrue="1" operator="equal">
      <formula>0</formula>
    </cfRule>
  </conditionalFormatting>
  <conditionalFormatting sqref="H191 F184:H184 H199 H201:H204 H185:H189 H206:H210">
    <cfRule type="cellIs" dxfId="3" priority="52" stopIfTrue="1" operator="equal">
      <formula>0</formula>
    </cfRule>
  </conditionalFormatting>
  <conditionalFormatting sqref="D200 D190 D192 D198">
    <cfRule type="cellIs" dxfId="2" priority="51" stopIfTrue="1" operator="greaterThan">
      <formula>0</formula>
    </cfRule>
  </conditionalFormatting>
  <conditionalFormatting sqref="D199:H199 D201:H204 D206:H206">
    <cfRule type="cellIs" dxfId="1" priority="50" stopIfTrue="1" operator="greaterThan">
      <formula>0</formula>
    </cfRule>
  </conditionalFormatting>
  <conditionalFormatting sqref="D184:E184">
    <cfRule type="cellIs" dxfId="0" priority="49" stopIfTrue="1" operator="equal">
      <formula>0</formula>
    </cfRule>
  </conditionalFormatting>
  <pageMargins left="0.98425196850393704" right="0.39370078740157483" top="0.78740157480314965" bottom="0.78740157480314965" header="0.39370078740157483" footer="0.39370078740157483"/>
  <pageSetup paperSize="9" scale="70" orientation="portrait" useFirstPageNumber="1" r:id="rId1"/>
  <headerFooter alignWithMargins="0">
    <oddHeader xml:space="preserve">&amp;C                  Rekonstrukcija regionalne ceste R3-653 v naseljih Hrib-Loški Potok-Travnik                    </oddHeader>
    <oddFooter>&amp;C&amp;"SSPalatino,Običajno"&amp;10
&amp;A&amp;R&amp;Pod &amp;N</oddFooter>
  </headerFooter>
  <rowBreaks count="7" manualBreakCount="7">
    <brk id="33" max="7" man="1"/>
    <brk id="66" max="7" man="1"/>
    <brk id="89" max="7" man="1"/>
    <brk id="106" max="7" man="1"/>
    <brk id="134" max="7" man="1"/>
    <brk id="162" max="7" man="1"/>
    <brk id="1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rgb="FFFFC000"/>
  </sheetPr>
  <dimension ref="A3:L98"/>
  <sheetViews>
    <sheetView showZeros="0" tabSelected="1" view="pageBreakPreview" zoomScaleNormal="100" zoomScaleSheetLayoutView="100" zoomScalePageLayoutView="90" workbookViewId="0">
      <selection activeCell="G55" sqref="G55"/>
    </sheetView>
  </sheetViews>
  <sheetFormatPr defaultColWidth="8.85546875" defaultRowHeight="12.75"/>
  <cols>
    <col min="1" max="1" width="5.42578125" style="22" customWidth="1"/>
    <col min="2" max="2" width="4.85546875" style="22" customWidth="1"/>
    <col min="3" max="3" width="37.85546875" style="1" customWidth="1"/>
    <col min="4" max="4" width="24.85546875" style="79" customWidth="1"/>
    <col min="5" max="5" width="8.85546875" style="1"/>
    <col min="6" max="6" width="6.28515625" style="96" customWidth="1"/>
    <col min="7" max="7" width="10.42578125" style="1" customWidth="1"/>
    <col min="8" max="8" width="13.42578125" style="23" customWidth="1"/>
    <col min="9" max="9" width="17.28515625" style="1" customWidth="1"/>
    <col min="10" max="16384" width="8.85546875" style="1"/>
  </cols>
  <sheetData>
    <row r="3" spans="1:8" ht="18">
      <c r="A3" s="1"/>
      <c r="B3" s="1"/>
      <c r="C3" s="12" t="s">
        <v>715</v>
      </c>
      <c r="D3" s="12"/>
      <c r="E3" s="12"/>
      <c r="F3" s="12"/>
      <c r="G3" s="12"/>
      <c r="H3" s="12"/>
    </row>
    <row r="4" spans="1:8">
      <c r="A4" s="1"/>
      <c r="B4" s="1"/>
      <c r="D4" s="1"/>
      <c r="F4" s="1"/>
      <c r="H4" s="1"/>
    </row>
    <row r="5" spans="1:8" ht="45" customHeight="1">
      <c r="A5" s="1215" t="s">
        <v>9</v>
      </c>
      <c r="B5" s="1215"/>
      <c r="C5" s="1216" t="s">
        <v>138</v>
      </c>
      <c r="D5" s="1216"/>
      <c r="E5" s="1216"/>
      <c r="F5" s="1216"/>
      <c r="G5" s="13"/>
      <c r="H5" s="13"/>
    </row>
    <row r="6" spans="1:8" ht="18">
      <c r="A6" s="1217" t="s">
        <v>34</v>
      </c>
      <c r="B6" s="1217"/>
      <c r="C6" s="1251" t="s">
        <v>142</v>
      </c>
      <c r="D6" s="1251"/>
      <c r="E6" s="124"/>
      <c r="F6" s="124"/>
      <c r="G6" s="13"/>
      <c r="H6" s="13"/>
    </row>
    <row r="7" spans="1:8" ht="15.75">
      <c r="A7" s="1217"/>
      <c r="B7" s="1217"/>
      <c r="C7" s="877" t="s">
        <v>718</v>
      </c>
      <c r="D7" s="14"/>
      <c r="E7" s="14"/>
      <c r="F7" s="14"/>
      <c r="G7" s="14"/>
      <c r="H7" s="15"/>
    </row>
    <row r="8" spans="1:8">
      <c r="A8" s="1"/>
      <c r="B8" s="1"/>
      <c r="D8" s="1"/>
      <c r="F8" s="1"/>
      <c r="H8" s="1"/>
    </row>
    <row r="9" spans="1:8" ht="15.75" customHeight="1">
      <c r="A9" s="1"/>
      <c r="B9" s="2"/>
      <c r="C9" s="2" t="s">
        <v>35</v>
      </c>
      <c r="D9" s="16"/>
      <c r="E9" s="118"/>
      <c r="F9" s="118"/>
      <c r="G9" s="118"/>
      <c r="H9" s="102">
        <f>H46</f>
        <v>35000</v>
      </c>
    </row>
    <row r="10" spans="1:8">
      <c r="A10" s="1"/>
      <c r="B10" s="1"/>
      <c r="D10" s="1"/>
      <c r="E10" s="104"/>
      <c r="F10" s="105"/>
      <c r="G10" s="104"/>
      <c r="H10" s="102"/>
    </row>
    <row r="11" spans="1:8" ht="15">
      <c r="A11" s="1"/>
      <c r="B11" s="2"/>
      <c r="C11" s="17" t="s">
        <v>41</v>
      </c>
      <c r="D11" s="18"/>
      <c r="E11" s="119"/>
      <c r="F11" s="118"/>
      <c r="G11" s="118"/>
      <c r="H11" s="102">
        <f>H57</f>
        <v>2575</v>
      </c>
    </row>
    <row r="12" spans="1:8" ht="15">
      <c r="A12" s="1"/>
      <c r="B12" s="2"/>
      <c r="C12" s="17"/>
      <c r="D12" s="122"/>
      <c r="E12" s="106"/>
      <c r="F12" s="107"/>
      <c r="G12" s="106"/>
      <c r="H12" s="102"/>
    </row>
    <row r="13" spans="1:8" ht="15.75" thickBot="1">
      <c r="A13" s="1"/>
      <c r="B13" s="2"/>
      <c r="C13" s="3"/>
      <c r="D13" s="123"/>
      <c r="E13" s="120"/>
      <c r="F13" s="120"/>
      <c r="G13" s="120"/>
      <c r="H13" s="103"/>
    </row>
    <row r="14" spans="1:8">
      <c r="A14" s="1"/>
      <c r="B14" s="1"/>
      <c r="D14" s="1"/>
      <c r="E14" s="108"/>
      <c r="F14" s="108"/>
      <c r="G14" s="108"/>
      <c r="H14" s="1"/>
    </row>
    <row r="15" spans="1:8" ht="15.75">
      <c r="A15" s="1"/>
      <c r="B15" s="2"/>
      <c r="C15" s="2"/>
      <c r="D15" s="19" t="s">
        <v>2</v>
      </c>
      <c r="E15" s="108"/>
      <c r="F15" s="1214"/>
      <c r="G15" s="1214"/>
      <c r="H15" s="109">
        <f>SUM(H9:H14)</f>
        <v>37575</v>
      </c>
    </row>
    <row r="16" spans="1:8" ht="15">
      <c r="A16" s="1"/>
      <c r="B16" s="1"/>
      <c r="D16" s="1"/>
      <c r="E16" s="108"/>
      <c r="F16" s="104"/>
      <c r="G16" s="104"/>
      <c r="H16" s="110"/>
    </row>
    <row r="17" spans="1:12">
      <c r="A17" s="1"/>
      <c r="B17" s="1"/>
      <c r="D17" s="1"/>
      <c r="F17" s="1"/>
      <c r="H17" s="1"/>
    </row>
    <row r="18" spans="1:12" ht="12.75" customHeight="1">
      <c r="A18" s="1"/>
      <c r="B18" s="1"/>
      <c r="C18" s="1206" t="s">
        <v>42</v>
      </c>
      <c r="D18" s="1206"/>
      <c r="E18" s="1206"/>
      <c r="F18" s="1206"/>
      <c r="G18" s="1206"/>
      <c r="H18" s="20"/>
    </row>
    <row r="19" spans="1:12">
      <c r="A19" s="1"/>
      <c r="B19" s="1"/>
      <c r="C19" s="1206"/>
      <c r="D19" s="1206"/>
      <c r="E19" s="1206"/>
      <c r="F19" s="1206"/>
      <c r="G19" s="1206"/>
      <c r="H19" s="20"/>
    </row>
    <row r="20" spans="1:12">
      <c r="A20" s="1"/>
      <c r="B20" s="1"/>
      <c r="C20" s="1206"/>
      <c r="D20" s="1206"/>
      <c r="E20" s="1206"/>
      <c r="F20" s="1206"/>
      <c r="G20" s="1206"/>
      <c r="H20" s="20"/>
    </row>
    <row r="21" spans="1:12">
      <c r="A21" s="1"/>
      <c r="B21" s="1"/>
      <c r="C21" s="1206"/>
      <c r="D21" s="1206"/>
      <c r="E21" s="1206"/>
      <c r="F21" s="1206"/>
      <c r="G21" s="1206"/>
      <c r="H21" s="20"/>
    </row>
    <row r="22" spans="1:12">
      <c r="A22" s="1"/>
      <c r="B22" s="1"/>
      <c r="D22" s="1"/>
      <c r="F22" s="1"/>
      <c r="H22" s="1"/>
    </row>
    <row r="23" spans="1:12" ht="12.75" customHeight="1">
      <c r="A23" s="1"/>
      <c r="B23" s="1"/>
      <c r="C23" s="1206" t="s">
        <v>43</v>
      </c>
      <c r="D23" s="1206"/>
      <c r="E23" s="1206"/>
      <c r="F23" s="1206"/>
      <c r="G23" s="1206"/>
      <c r="H23" s="20"/>
    </row>
    <row r="24" spans="1:12">
      <c r="A24" s="1"/>
      <c r="B24" s="1"/>
      <c r="C24" s="1206"/>
      <c r="D24" s="1206"/>
      <c r="E24" s="1206"/>
      <c r="F24" s="1206"/>
      <c r="G24" s="1206"/>
      <c r="H24" s="20"/>
    </row>
    <row r="25" spans="1:12">
      <c r="A25" s="1"/>
      <c r="B25" s="1"/>
      <c r="C25" s="1206"/>
      <c r="D25" s="1206"/>
      <c r="E25" s="1206"/>
      <c r="F25" s="1206"/>
      <c r="G25" s="1206"/>
      <c r="H25" s="21"/>
      <c r="I25" s="21"/>
      <c r="J25" s="21"/>
      <c r="K25" s="21"/>
      <c r="L25" s="21"/>
    </row>
    <row r="26" spans="1:12">
      <c r="A26" s="1"/>
      <c r="B26" s="1"/>
      <c r="C26" s="1206"/>
      <c r="D26" s="1206"/>
      <c r="E26" s="1206"/>
      <c r="F26" s="1206"/>
      <c r="G26" s="1206"/>
      <c r="H26" s="21"/>
      <c r="I26" s="21"/>
      <c r="J26" s="21"/>
      <c r="K26" s="21"/>
      <c r="L26" s="21"/>
    </row>
    <row r="27" spans="1:12">
      <c r="A27" s="1"/>
      <c r="B27" s="1"/>
      <c r="C27" s="1206"/>
      <c r="D27" s="1206"/>
      <c r="E27" s="1206"/>
      <c r="F27" s="1206"/>
      <c r="G27" s="20"/>
      <c r="H27" s="21"/>
      <c r="I27" s="21"/>
      <c r="J27" s="21"/>
      <c r="K27" s="21"/>
      <c r="L27" s="21"/>
    </row>
    <row r="28" spans="1:12">
      <c r="A28" s="1"/>
      <c r="B28" s="1"/>
      <c r="D28" s="1"/>
      <c r="F28" s="1"/>
      <c r="H28" s="21"/>
      <c r="I28" s="21"/>
      <c r="J28" s="21"/>
      <c r="K28" s="21"/>
      <c r="L28" s="21"/>
    </row>
    <row r="29" spans="1:12" ht="12.75" customHeight="1">
      <c r="A29" s="1"/>
      <c r="B29" s="1"/>
      <c r="C29" s="1206" t="s">
        <v>139</v>
      </c>
      <c r="D29" s="1206"/>
      <c r="E29" s="1206"/>
      <c r="F29" s="1206"/>
      <c r="G29" s="1206"/>
      <c r="H29" s="21"/>
      <c r="I29" s="21"/>
      <c r="J29" s="21"/>
      <c r="K29" s="21"/>
      <c r="L29" s="21"/>
    </row>
    <row r="30" spans="1:12">
      <c r="A30" s="1"/>
      <c r="B30" s="1"/>
      <c r="C30" s="1206"/>
      <c r="D30" s="1206"/>
      <c r="E30" s="1206"/>
      <c r="F30" s="1206"/>
      <c r="G30" s="1206"/>
      <c r="H30" s="21"/>
      <c r="I30" s="21"/>
      <c r="J30" s="21"/>
      <c r="K30" s="21"/>
      <c r="L30" s="21"/>
    </row>
    <row r="31" spans="1:12">
      <c r="A31" s="1"/>
      <c r="B31" s="1"/>
      <c r="C31" s="1206"/>
      <c r="D31" s="1206"/>
      <c r="E31" s="1206"/>
      <c r="F31" s="1206"/>
      <c r="G31" s="1206"/>
      <c r="H31" s="21"/>
      <c r="I31" s="21"/>
      <c r="J31" s="21"/>
      <c r="K31" s="21"/>
      <c r="L31" s="21"/>
    </row>
    <row r="32" spans="1:12">
      <c r="A32" s="1"/>
      <c r="B32" s="1"/>
      <c r="C32" s="1206"/>
      <c r="D32" s="1206"/>
      <c r="E32" s="1206"/>
      <c r="F32" s="1206"/>
      <c r="G32" s="1206"/>
      <c r="H32" s="21"/>
      <c r="I32" s="21"/>
      <c r="J32" s="21"/>
      <c r="K32" s="21"/>
      <c r="L32" s="21"/>
    </row>
    <row r="33" spans="1:12">
      <c r="A33" s="1"/>
      <c r="B33" s="20"/>
      <c r="C33" s="1206"/>
      <c r="D33" s="1206"/>
      <c r="E33" s="1206"/>
      <c r="F33" s="1206"/>
      <c r="G33" s="20"/>
      <c r="H33" s="20"/>
    </row>
    <row r="34" spans="1:12">
      <c r="C34" s="1206"/>
      <c r="D34" s="1206"/>
      <c r="E34" s="1206"/>
      <c r="F34" s="1206"/>
    </row>
    <row r="36" spans="1:12" s="30" customFormat="1" ht="12.95" customHeight="1">
      <c r="A36" s="24" t="s">
        <v>44</v>
      </c>
      <c r="B36" s="25"/>
      <c r="C36" s="26" t="s">
        <v>45</v>
      </c>
      <c r="D36" s="26" t="s">
        <v>46</v>
      </c>
      <c r="E36" s="27" t="s">
        <v>47</v>
      </c>
      <c r="F36" s="27" t="s">
        <v>48</v>
      </c>
      <c r="G36" s="28" t="s">
        <v>49</v>
      </c>
      <c r="H36" s="29" t="s">
        <v>50</v>
      </c>
      <c r="L36" s="1"/>
    </row>
    <row r="37" spans="1:12" s="30" customFormat="1" thickBot="1">
      <c r="A37" s="31" t="s">
        <v>51</v>
      </c>
      <c r="B37" s="32"/>
      <c r="C37" s="33" t="s">
        <v>51</v>
      </c>
      <c r="D37" s="34"/>
      <c r="E37" s="35" t="s">
        <v>51</v>
      </c>
      <c r="F37" s="36"/>
      <c r="G37" s="37" t="s">
        <v>52</v>
      </c>
      <c r="H37" s="38"/>
    </row>
    <row r="38" spans="1:12" ht="13.5" thickTop="1">
      <c r="A38" s="39" t="s">
        <v>8</v>
      </c>
      <c r="B38" s="40"/>
      <c r="C38" s="41" t="s">
        <v>7</v>
      </c>
      <c r="D38" s="42"/>
      <c r="E38" s="43"/>
      <c r="F38" s="44"/>
      <c r="G38" s="43"/>
      <c r="H38" s="45"/>
    </row>
    <row r="39" spans="1:12">
      <c r="A39" s="97"/>
      <c r="B39" s="97"/>
      <c r="C39" s="46"/>
      <c r="D39" s="47"/>
      <c r="E39" s="98"/>
      <c r="F39" s="48"/>
      <c r="G39" s="98"/>
      <c r="H39" s="49"/>
    </row>
    <row r="40" spans="1:12">
      <c r="A40" s="853" t="s">
        <v>108</v>
      </c>
      <c r="B40" s="277"/>
      <c r="C40" s="852" t="s">
        <v>109</v>
      </c>
      <c r="D40" s="845"/>
      <c r="E40" s="847"/>
      <c r="F40" s="157"/>
      <c r="G40" s="844"/>
      <c r="H40" s="847"/>
    </row>
    <row r="41" spans="1:12">
      <c r="A41" s="869" t="s">
        <v>494</v>
      </c>
      <c r="B41" s="885"/>
      <c r="C41" s="870" t="s">
        <v>495</v>
      </c>
      <c r="D41" s="176"/>
      <c r="E41" s="883"/>
      <c r="F41" s="882"/>
      <c r="G41" s="880"/>
      <c r="H41" s="883"/>
    </row>
    <row r="42" spans="1:12" ht="102">
      <c r="A42" s="849" t="s">
        <v>259</v>
      </c>
      <c r="B42" s="854" t="s">
        <v>95</v>
      </c>
      <c r="C42" s="863" t="s">
        <v>804</v>
      </c>
      <c r="D42" s="857" t="s">
        <v>579</v>
      </c>
      <c r="E42" s="856">
        <v>9</v>
      </c>
      <c r="F42" s="848" t="s">
        <v>805</v>
      </c>
      <c r="G42" s="867">
        <v>3500</v>
      </c>
      <c r="H42" s="995">
        <f>E42*G42</f>
        <v>31500</v>
      </c>
    </row>
    <row r="43" spans="1:12" s="859" customFormat="1">
      <c r="A43" s="864"/>
      <c r="B43" s="878"/>
      <c r="C43" s="863"/>
      <c r="D43" s="857"/>
      <c r="E43" s="867"/>
      <c r="F43" s="884"/>
      <c r="G43" s="867"/>
      <c r="H43" s="995"/>
    </row>
    <row r="44" spans="1:12" s="859" customFormat="1" ht="51">
      <c r="A44" s="922" t="s">
        <v>259</v>
      </c>
      <c r="B44" s="923" t="s">
        <v>234</v>
      </c>
      <c r="C44" s="874" t="s">
        <v>726</v>
      </c>
      <c r="D44" s="1151"/>
      <c r="E44" s="867">
        <v>7</v>
      </c>
      <c r="F44" s="876" t="s">
        <v>10</v>
      </c>
      <c r="G44" s="867">
        <v>500</v>
      </c>
      <c r="H44" s="978">
        <f>E44*G44</f>
        <v>3500</v>
      </c>
    </row>
    <row r="45" spans="1:12" ht="13.5" thickBot="1">
      <c r="A45" s="51"/>
      <c r="B45" s="51"/>
      <c r="C45" s="52"/>
      <c r="D45" s="53"/>
      <c r="E45" s="54"/>
      <c r="F45" s="55"/>
      <c r="G45" s="54"/>
      <c r="H45" s="983"/>
    </row>
    <row r="46" spans="1:12" ht="15">
      <c r="A46" s="57" t="s">
        <v>8</v>
      </c>
      <c r="B46" s="58"/>
      <c r="C46" s="59" t="s">
        <v>7</v>
      </c>
      <c r="D46" s="42"/>
      <c r="E46" s="60"/>
      <c r="F46" s="61"/>
      <c r="G46" s="62" t="s">
        <v>65</v>
      </c>
      <c r="H46" s="984">
        <f>SUM(H39:H45)</f>
        <v>35000</v>
      </c>
    </row>
    <row r="47" spans="1:12">
      <c r="E47" s="50"/>
      <c r="F47" s="80"/>
      <c r="G47" s="50"/>
      <c r="H47" s="81"/>
    </row>
    <row r="48" spans="1:12" s="50" customFormat="1">
      <c r="A48" s="22"/>
      <c r="B48" s="22"/>
      <c r="C48" s="1"/>
      <c r="D48" s="79"/>
      <c r="F48" s="80"/>
      <c r="H48" s="81"/>
    </row>
    <row r="49" spans="1:10" s="50" customFormat="1">
      <c r="A49" s="24" t="s">
        <v>44</v>
      </c>
      <c r="B49" s="25"/>
      <c r="C49" s="26" t="s">
        <v>45</v>
      </c>
      <c r="D49" s="26" t="s">
        <v>46</v>
      </c>
      <c r="E49" s="69" t="s">
        <v>47</v>
      </c>
      <c r="F49" s="69" t="s">
        <v>48</v>
      </c>
      <c r="G49" s="70" t="s">
        <v>49</v>
      </c>
      <c r="H49" s="71" t="s">
        <v>50</v>
      </c>
    </row>
    <row r="50" spans="1:10" ht="13.5" thickBot="1">
      <c r="A50" s="31" t="s">
        <v>51</v>
      </c>
      <c r="B50" s="32"/>
      <c r="C50" s="33" t="s">
        <v>51</v>
      </c>
      <c r="D50" s="34"/>
      <c r="E50" s="72" t="s">
        <v>51</v>
      </c>
      <c r="F50" s="73"/>
      <c r="G50" s="74" t="s">
        <v>52</v>
      </c>
      <c r="H50" s="75"/>
      <c r="J50" s="50"/>
    </row>
    <row r="51" spans="1:10" ht="13.5" thickTop="1">
      <c r="A51" s="39" t="s">
        <v>105</v>
      </c>
      <c r="B51" s="40"/>
      <c r="C51" s="41" t="s">
        <v>3</v>
      </c>
      <c r="D51" s="42"/>
      <c r="E51" s="76"/>
      <c r="F51" s="77"/>
      <c r="G51" s="76"/>
      <c r="H51" s="78"/>
      <c r="J51" s="50"/>
    </row>
    <row r="52" spans="1:10" s="50" customFormat="1" ht="30.6" customHeight="1">
      <c r="A52" s="922" t="s">
        <v>580</v>
      </c>
      <c r="B52" s="888" t="s">
        <v>95</v>
      </c>
      <c r="C52" s="874" t="s">
        <v>496</v>
      </c>
      <c r="D52" s="875"/>
      <c r="E52" s="867">
        <v>1</v>
      </c>
      <c r="F52" s="876" t="s">
        <v>10</v>
      </c>
      <c r="G52" s="867">
        <v>1000</v>
      </c>
      <c r="H52" s="978">
        <f>G52*E52</f>
        <v>1000</v>
      </c>
    </row>
    <row r="53" spans="1:10" s="850" customFormat="1">
      <c r="A53" s="872"/>
      <c r="B53" s="888"/>
      <c r="C53" s="874"/>
      <c r="D53" s="875"/>
      <c r="E53" s="867"/>
      <c r="F53" s="876"/>
      <c r="G53" s="867"/>
      <c r="H53" s="978"/>
    </row>
    <row r="54" spans="1:10" s="850" customFormat="1">
      <c r="A54" s="933" t="s">
        <v>21</v>
      </c>
      <c r="B54" s="928"/>
      <c r="C54" s="929" t="s">
        <v>20</v>
      </c>
      <c r="D54" s="930"/>
      <c r="E54" s="924"/>
      <c r="F54" s="932"/>
      <c r="G54" s="931"/>
      <c r="H54" s="997"/>
    </row>
    <row r="55" spans="1:10" s="850" customFormat="1" ht="56.25">
      <c r="A55" s="922" t="s">
        <v>256</v>
      </c>
      <c r="B55" s="923" t="s">
        <v>95</v>
      </c>
      <c r="C55" s="925" t="s">
        <v>255</v>
      </c>
      <c r="D55" s="926" t="s">
        <v>106</v>
      </c>
      <c r="E55" s="927">
        <v>35</v>
      </c>
      <c r="F55" s="935" t="s">
        <v>18</v>
      </c>
      <c r="G55" s="934">
        <v>45</v>
      </c>
      <c r="H55" s="643">
        <f>E55*G55</f>
        <v>1575</v>
      </c>
    </row>
    <row r="56" spans="1:10" s="50" customFormat="1" ht="13.5" thickBot="1">
      <c r="A56" s="128"/>
      <c r="B56" s="128"/>
      <c r="C56" s="129"/>
      <c r="D56" s="130"/>
      <c r="E56" s="129"/>
      <c r="F56" s="131"/>
      <c r="G56" s="129"/>
      <c r="H56" s="991"/>
    </row>
    <row r="57" spans="1:10" ht="15">
      <c r="A57" s="57" t="s">
        <v>105</v>
      </c>
      <c r="B57" s="58"/>
      <c r="C57" s="59" t="s">
        <v>3</v>
      </c>
      <c r="D57" s="42"/>
      <c r="E57" s="60"/>
      <c r="F57" s="61"/>
      <c r="G57" s="62" t="s">
        <v>65</v>
      </c>
      <c r="H57" s="984">
        <f>SUM(H52:H56)</f>
        <v>2575</v>
      </c>
      <c r="J57" s="50"/>
    </row>
    <row r="58" spans="1:10">
      <c r="J58" s="50"/>
    </row>
    <row r="59" spans="1:10">
      <c r="J59" s="50"/>
    </row>
    <row r="60" spans="1:10">
      <c r="J60" s="50"/>
    </row>
    <row r="61" spans="1:10">
      <c r="J61" s="50"/>
    </row>
    <row r="62" spans="1:10">
      <c r="J62" s="50"/>
    </row>
    <row r="63" spans="1:10">
      <c r="J63" s="50"/>
    </row>
    <row r="64" spans="1:10">
      <c r="J64" s="50"/>
    </row>
    <row r="65" spans="10:10">
      <c r="J65" s="50"/>
    </row>
    <row r="66" spans="10:10">
      <c r="J66" s="50"/>
    </row>
    <row r="67" spans="10:10">
      <c r="J67" s="50"/>
    </row>
    <row r="68" spans="10:10">
      <c r="J68" s="50"/>
    </row>
    <row r="69" spans="10:10">
      <c r="J69" s="50"/>
    </row>
    <row r="70" spans="10:10">
      <c r="J70" s="50"/>
    </row>
    <row r="71" spans="10:10">
      <c r="J71" s="50"/>
    </row>
    <row r="72" spans="10:10">
      <c r="J72" s="50"/>
    </row>
    <row r="73" spans="10:10">
      <c r="J73" s="50"/>
    </row>
    <row r="74" spans="10:10">
      <c r="J74" s="50"/>
    </row>
    <row r="75" spans="10:10">
      <c r="J75" s="50"/>
    </row>
    <row r="76" spans="10:10">
      <c r="J76" s="50"/>
    </row>
    <row r="77" spans="10:10">
      <c r="J77" s="50"/>
    </row>
    <row r="78" spans="10:10">
      <c r="J78" s="50"/>
    </row>
    <row r="79" spans="10:10">
      <c r="J79" s="50"/>
    </row>
    <row r="80" spans="10:10">
      <c r="J80" s="50"/>
    </row>
    <row r="82" spans="1:8" ht="35.450000000000003" customHeight="1"/>
    <row r="84" spans="1:8" ht="16.899999999999999" customHeight="1"/>
    <row r="85" spans="1:8">
      <c r="A85" s="1"/>
      <c r="B85" s="1"/>
      <c r="D85" s="1"/>
      <c r="F85" s="1"/>
      <c r="H85" s="1"/>
    </row>
    <row r="86" spans="1:8">
      <c r="A86" s="1"/>
      <c r="B86" s="1"/>
      <c r="D86" s="1"/>
      <c r="F86" s="1"/>
      <c r="H86" s="1"/>
    </row>
    <row r="94" spans="1:8">
      <c r="A94" s="1"/>
      <c r="B94" s="1"/>
      <c r="D94" s="1"/>
      <c r="F94" s="1"/>
      <c r="H94" s="1"/>
    </row>
    <row r="95" spans="1:8">
      <c r="A95" s="1"/>
      <c r="B95" s="1"/>
      <c r="D95" s="1"/>
      <c r="F95" s="1"/>
      <c r="H95" s="1"/>
    </row>
    <row r="97" s="1" customFormat="1"/>
    <row r="98" s="1" customFormat="1"/>
  </sheetData>
  <mergeCells count="12">
    <mergeCell ref="F15:G15"/>
    <mergeCell ref="A5:B5"/>
    <mergeCell ref="C5:F5"/>
    <mergeCell ref="A6:B6"/>
    <mergeCell ref="C6:D6"/>
    <mergeCell ref="A7:B7"/>
    <mergeCell ref="C33:F33"/>
    <mergeCell ref="C34:F34"/>
    <mergeCell ref="C18:G21"/>
    <mergeCell ref="C23:G26"/>
    <mergeCell ref="C27:F27"/>
    <mergeCell ref="C29:G32"/>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rowBreaks count="3" manualBreakCount="3">
    <brk id="35" max="7" man="1"/>
    <brk id="46" max="7" man="1"/>
    <brk id="4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rgb="FFFFFF00"/>
  </sheetPr>
  <dimension ref="A3:L172"/>
  <sheetViews>
    <sheetView showZeros="0" view="pageBreakPreview" topLeftCell="A112" zoomScaleNormal="100" zoomScaleSheetLayoutView="100" zoomScalePageLayoutView="90" workbookViewId="0">
      <selection activeCell="G128" sqref="G128"/>
    </sheetView>
  </sheetViews>
  <sheetFormatPr defaultColWidth="8.85546875" defaultRowHeight="12.75"/>
  <cols>
    <col min="1" max="1" width="5.42578125" style="22" customWidth="1"/>
    <col min="2" max="2" width="4.85546875" style="22" customWidth="1"/>
    <col min="3" max="3" width="37.85546875" style="1" customWidth="1"/>
    <col min="4" max="4" width="24.85546875" style="79" customWidth="1"/>
    <col min="5" max="5" width="8.85546875" style="1"/>
    <col min="6" max="6" width="6.28515625" style="96" customWidth="1"/>
    <col min="7" max="7" width="10.42578125" style="1" customWidth="1"/>
    <col min="8" max="8" width="13.42578125" style="23" customWidth="1"/>
    <col min="9" max="9" width="17.28515625" style="1" customWidth="1"/>
    <col min="10" max="16384" width="8.85546875" style="1"/>
  </cols>
  <sheetData>
    <row r="3" spans="1:8" ht="18">
      <c r="A3" s="1"/>
      <c r="B3" s="1"/>
      <c r="C3" s="12" t="s">
        <v>715</v>
      </c>
      <c r="D3" s="12"/>
      <c r="E3" s="12"/>
      <c r="F3" s="12"/>
      <c r="G3" s="12"/>
      <c r="H3" s="12"/>
    </row>
    <row r="4" spans="1:8">
      <c r="A4" s="1"/>
      <c r="B4" s="1"/>
      <c r="D4" s="1"/>
      <c r="F4" s="1"/>
      <c r="H4" s="1"/>
    </row>
    <row r="5" spans="1:8" ht="45" customHeight="1">
      <c r="A5" s="1215" t="s">
        <v>9</v>
      </c>
      <c r="B5" s="1215"/>
      <c r="C5" s="1216" t="s">
        <v>664</v>
      </c>
      <c r="D5" s="1216"/>
      <c r="E5" s="1216"/>
      <c r="F5" s="1216"/>
      <c r="G5" s="13"/>
      <c r="H5" s="13"/>
    </row>
    <row r="6" spans="1:8" ht="18">
      <c r="A6" s="1217" t="s">
        <v>34</v>
      </c>
      <c r="B6" s="1217"/>
      <c r="C6" s="1251" t="s">
        <v>143</v>
      </c>
      <c r="D6" s="1251"/>
      <c r="E6" s="124"/>
      <c r="F6" s="124"/>
      <c r="G6" s="13"/>
      <c r="H6" s="13"/>
    </row>
    <row r="7" spans="1:8" ht="15.75">
      <c r="A7" s="1217"/>
      <c r="B7" s="1217"/>
      <c r="C7" s="877" t="s">
        <v>779</v>
      </c>
      <c r="D7" s="14"/>
      <c r="E7" s="14"/>
      <c r="F7" s="14"/>
      <c r="G7" s="14"/>
      <c r="H7" s="15"/>
    </row>
    <row r="8" spans="1:8">
      <c r="A8" s="1"/>
      <c r="B8" s="1"/>
      <c r="D8" s="1"/>
      <c r="F8" s="1"/>
      <c r="H8" s="1"/>
    </row>
    <row r="9" spans="1:8" ht="15.75" customHeight="1">
      <c r="A9" s="1"/>
      <c r="B9" s="2"/>
      <c r="C9" s="860" t="s">
        <v>497</v>
      </c>
      <c r="D9" s="16"/>
      <c r="E9" s="118"/>
      <c r="F9" s="118"/>
      <c r="G9" s="118"/>
      <c r="H9" s="102">
        <f>H123</f>
        <v>0</v>
      </c>
    </row>
    <row r="10" spans="1:8">
      <c r="A10" s="1"/>
      <c r="B10" s="1"/>
      <c r="D10" s="1"/>
      <c r="E10" s="104"/>
      <c r="F10" s="105"/>
      <c r="G10" s="104"/>
      <c r="H10" s="102"/>
    </row>
    <row r="11" spans="1:8" ht="15">
      <c r="A11" s="1"/>
      <c r="B11" s="2"/>
      <c r="C11" s="860" t="s">
        <v>498</v>
      </c>
      <c r="D11" s="16"/>
      <c r="E11" s="118"/>
      <c r="F11" s="118"/>
      <c r="G11" s="118"/>
      <c r="H11" s="102">
        <f>H132</f>
        <v>450</v>
      </c>
    </row>
    <row r="12" spans="1:8">
      <c r="A12" s="1"/>
      <c r="B12" s="1"/>
      <c r="D12" s="1"/>
      <c r="E12" s="104"/>
      <c r="F12" s="105"/>
      <c r="G12" s="104"/>
      <c r="H12" s="102"/>
    </row>
    <row r="13" spans="1:8" ht="15.75" thickBot="1">
      <c r="A13" s="1"/>
      <c r="B13" s="2"/>
      <c r="C13" s="3"/>
      <c r="D13" s="123"/>
      <c r="E13" s="120"/>
      <c r="F13" s="120"/>
      <c r="G13" s="120"/>
      <c r="H13" s="103"/>
    </row>
    <row r="14" spans="1:8">
      <c r="A14" s="1"/>
      <c r="B14" s="1"/>
      <c r="D14" s="1"/>
      <c r="E14" s="108"/>
      <c r="F14" s="108"/>
      <c r="G14" s="108"/>
      <c r="H14" s="1"/>
    </row>
    <row r="15" spans="1:8" ht="15.75">
      <c r="A15" s="1"/>
      <c r="B15" s="2"/>
      <c r="C15" s="2"/>
      <c r="D15" s="19" t="s">
        <v>2</v>
      </c>
      <c r="E15" s="108"/>
      <c r="F15" s="1214"/>
      <c r="G15" s="1214"/>
      <c r="H15" s="109">
        <f>SUM(H9:H14)</f>
        <v>450</v>
      </c>
    </row>
    <row r="16" spans="1:8" ht="15">
      <c r="A16" s="1"/>
      <c r="B16" s="1"/>
      <c r="D16" s="1"/>
      <c r="E16" s="108"/>
      <c r="F16" s="104"/>
      <c r="G16" s="104"/>
      <c r="H16" s="110"/>
    </row>
    <row r="17" spans="1:12">
      <c r="A17" s="1"/>
      <c r="B17" s="1"/>
      <c r="D17" s="1"/>
      <c r="F17" s="1"/>
      <c r="H17" s="1"/>
    </row>
    <row r="18" spans="1:12" ht="12.75" customHeight="1">
      <c r="A18" s="1"/>
      <c r="B18" s="1"/>
      <c r="C18" s="1206" t="s">
        <v>42</v>
      </c>
      <c r="D18" s="1206"/>
      <c r="E18" s="1206"/>
      <c r="F18" s="1206"/>
      <c r="G18" s="1206"/>
      <c r="H18" s="20"/>
    </row>
    <row r="19" spans="1:12">
      <c r="A19" s="1"/>
      <c r="B19" s="1"/>
      <c r="C19" s="1206"/>
      <c r="D19" s="1206"/>
      <c r="E19" s="1206"/>
      <c r="F19" s="1206"/>
      <c r="G19" s="1206"/>
      <c r="H19" s="20"/>
    </row>
    <row r="20" spans="1:12">
      <c r="A20" s="1"/>
      <c r="B20" s="1"/>
      <c r="C20" s="1206"/>
      <c r="D20" s="1206"/>
      <c r="E20" s="1206"/>
      <c r="F20" s="1206"/>
      <c r="G20" s="1206"/>
      <c r="H20" s="20"/>
    </row>
    <row r="21" spans="1:12">
      <c r="A21" s="1"/>
      <c r="B21" s="1"/>
      <c r="C21" s="1206"/>
      <c r="D21" s="1206"/>
      <c r="E21" s="1206"/>
      <c r="F21" s="1206"/>
      <c r="G21" s="1206"/>
      <c r="H21" s="20"/>
    </row>
    <row r="22" spans="1:12">
      <c r="A22" s="1"/>
      <c r="B22" s="1"/>
      <c r="D22" s="1"/>
      <c r="F22" s="1"/>
      <c r="H22" s="1"/>
    </row>
    <row r="23" spans="1:12" ht="12.75" customHeight="1">
      <c r="A23" s="1"/>
      <c r="B23" s="1"/>
      <c r="C23" s="1206" t="s">
        <v>43</v>
      </c>
      <c r="D23" s="1206"/>
      <c r="E23" s="1206"/>
      <c r="F23" s="1206"/>
      <c r="G23" s="1206"/>
      <c r="H23" s="20"/>
    </row>
    <row r="24" spans="1:12">
      <c r="A24" s="1"/>
      <c r="B24" s="1"/>
      <c r="C24" s="1206"/>
      <c r="D24" s="1206"/>
      <c r="E24" s="1206"/>
      <c r="F24" s="1206"/>
      <c r="G24" s="1206"/>
      <c r="H24" s="20"/>
    </row>
    <row r="25" spans="1:12">
      <c r="A25" s="1"/>
      <c r="B25" s="1"/>
      <c r="C25" s="1206"/>
      <c r="D25" s="1206"/>
      <c r="E25" s="1206"/>
      <c r="F25" s="1206"/>
      <c r="G25" s="1206"/>
      <c r="H25" s="21"/>
      <c r="I25" s="21"/>
      <c r="J25" s="21"/>
      <c r="K25" s="21"/>
      <c r="L25" s="21"/>
    </row>
    <row r="26" spans="1:12">
      <c r="A26" s="1"/>
      <c r="B26" s="1"/>
      <c r="C26" s="1206"/>
      <c r="D26" s="1206"/>
      <c r="E26" s="1206"/>
      <c r="F26" s="1206"/>
      <c r="G26" s="1206"/>
      <c r="H26" s="21"/>
      <c r="I26" s="21"/>
      <c r="J26" s="21"/>
      <c r="K26" s="21"/>
      <c r="L26" s="21"/>
    </row>
    <row r="27" spans="1:12">
      <c r="A27" s="1"/>
      <c r="B27" s="1"/>
      <c r="C27" s="1206"/>
      <c r="D27" s="1206"/>
      <c r="E27" s="1206"/>
      <c r="F27" s="1206"/>
      <c r="G27" s="20"/>
      <c r="H27" s="21"/>
      <c r="I27" s="21"/>
      <c r="J27" s="21"/>
      <c r="K27" s="21"/>
      <c r="L27" s="21"/>
    </row>
    <row r="28" spans="1:12">
      <c r="A28" s="1"/>
      <c r="B28" s="1"/>
      <c r="D28" s="1"/>
      <c r="F28" s="1"/>
      <c r="H28" s="21"/>
      <c r="I28" s="21"/>
      <c r="J28" s="21"/>
      <c r="K28" s="21"/>
      <c r="L28" s="21"/>
    </row>
    <row r="29" spans="1:12" ht="12.75" customHeight="1">
      <c r="A29" s="1"/>
      <c r="B29" s="1"/>
      <c r="C29" s="1206" t="s">
        <v>139</v>
      </c>
      <c r="D29" s="1206"/>
      <c r="E29" s="1206"/>
      <c r="F29" s="1206"/>
      <c r="G29" s="1206"/>
      <c r="H29" s="21"/>
      <c r="I29" s="21"/>
      <c r="J29" s="21"/>
      <c r="K29" s="21"/>
      <c r="L29" s="21"/>
    </row>
    <row r="30" spans="1:12">
      <c r="A30" s="1"/>
      <c r="B30" s="1"/>
      <c r="C30" s="1206"/>
      <c r="D30" s="1206"/>
      <c r="E30" s="1206"/>
      <c r="F30" s="1206"/>
      <c r="G30" s="1206"/>
      <c r="H30" s="21"/>
      <c r="I30" s="21"/>
      <c r="J30" s="21"/>
      <c r="K30" s="21"/>
      <c r="L30" s="21"/>
    </row>
    <row r="31" spans="1:12">
      <c r="A31" s="1"/>
      <c r="B31" s="1"/>
      <c r="C31" s="1206"/>
      <c r="D31" s="1206"/>
      <c r="E31" s="1206"/>
      <c r="F31" s="1206"/>
      <c r="G31" s="1206"/>
      <c r="H31" s="21"/>
      <c r="I31" s="21"/>
      <c r="J31" s="21"/>
      <c r="K31" s="21"/>
      <c r="L31" s="21"/>
    </row>
    <row r="32" spans="1:12">
      <c r="A32" s="1"/>
      <c r="B32" s="1"/>
      <c r="C32" s="1206"/>
      <c r="D32" s="1206"/>
      <c r="E32" s="1206"/>
      <c r="F32" s="1206"/>
      <c r="G32" s="1206"/>
      <c r="H32" s="21"/>
      <c r="I32" s="21"/>
      <c r="J32" s="21"/>
      <c r="K32" s="21"/>
      <c r="L32" s="21"/>
    </row>
    <row r="33" spans="1:12">
      <c r="A33" s="1"/>
      <c r="B33" s="20"/>
      <c r="C33" s="1206"/>
      <c r="D33" s="1206"/>
      <c r="E33" s="1206"/>
      <c r="F33" s="1206"/>
      <c r="G33" s="20"/>
      <c r="H33" s="20"/>
    </row>
    <row r="34" spans="1:12" s="859" customFormat="1">
      <c r="B34" s="866"/>
      <c r="C34" s="868"/>
      <c r="D34" s="868"/>
      <c r="E34" s="868"/>
      <c r="F34" s="868"/>
      <c r="G34" s="866"/>
      <c r="H34" s="866"/>
    </row>
    <row r="35" spans="1:12" s="859" customFormat="1" ht="15" customHeight="1">
      <c r="B35" s="866"/>
      <c r="C35" s="1252" t="s">
        <v>500</v>
      </c>
      <c r="D35" s="1252"/>
      <c r="E35" s="1252"/>
      <c r="F35" s="1252"/>
      <c r="G35" s="1252"/>
      <c r="H35" s="866"/>
    </row>
    <row r="36" spans="1:12" s="859" customFormat="1">
      <c r="B36" s="866"/>
      <c r="C36" s="1252"/>
      <c r="D36" s="1252"/>
      <c r="E36" s="1252"/>
      <c r="F36" s="1252"/>
      <c r="G36" s="1252"/>
      <c r="H36" s="866"/>
    </row>
    <row r="37" spans="1:12" s="859" customFormat="1">
      <c r="B37" s="866"/>
      <c r="C37" s="1252"/>
      <c r="D37" s="1252"/>
      <c r="E37" s="1252"/>
      <c r="F37" s="1252"/>
      <c r="G37" s="1252"/>
      <c r="H37" s="866"/>
    </row>
    <row r="38" spans="1:12" s="859" customFormat="1">
      <c r="B38" s="866"/>
      <c r="C38" s="1252"/>
      <c r="D38" s="1252"/>
      <c r="E38" s="1252"/>
      <c r="F38" s="1252"/>
      <c r="G38" s="1252"/>
      <c r="H38" s="866"/>
    </row>
    <row r="39" spans="1:12" s="859" customFormat="1">
      <c r="B39" s="866"/>
      <c r="C39" s="1252"/>
      <c r="D39" s="1252"/>
      <c r="E39" s="1252"/>
      <c r="F39" s="1252"/>
      <c r="G39" s="1252"/>
      <c r="H39" s="866"/>
    </row>
    <row r="40" spans="1:12" s="859" customFormat="1">
      <c r="B40" s="866"/>
      <c r="C40" s="889"/>
      <c r="D40" s="889"/>
      <c r="E40" s="889"/>
      <c r="F40" s="889"/>
      <c r="G40" s="889"/>
      <c r="H40" s="866"/>
    </row>
    <row r="41" spans="1:12" s="859" customFormat="1">
      <c r="B41" s="866"/>
      <c r="C41" s="889"/>
      <c r="D41" s="889"/>
      <c r="E41" s="889"/>
      <c r="F41" s="889"/>
      <c r="G41" s="889"/>
      <c r="H41" s="866"/>
    </row>
    <row r="42" spans="1:12">
      <c r="C42" s="1206"/>
      <c r="D42" s="1206"/>
      <c r="E42" s="1206"/>
      <c r="F42" s="1206"/>
    </row>
    <row r="44" spans="1:12" s="30" customFormat="1" ht="12.95" customHeight="1">
      <c r="A44" s="24" t="s">
        <v>44</v>
      </c>
      <c r="B44" s="25"/>
      <c r="C44" s="26" t="s">
        <v>45</v>
      </c>
      <c r="D44" s="26" t="s">
        <v>46</v>
      </c>
      <c r="E44" s="27" t="s">
        <v>47</v>
      </c>
      <c r="F44" s="27" t="s">
        <v>48</v>
      </c>
      <c r="G44" s="28" t="s">
        <v>49</v>
      </c>
      <c r="H44" s="29" t="s">
        <v>50</v>
      </c>
      <c r="L44" s="1"/>
    </row>
    <row r="45" spans="1:12" s="30" customFormat="1" thickBot="1">
      <c r="A45" s="31" t="s">
        <v>51</v>
      </c>
      <c r="B45" s="32"/>
      <c r="C45" s="33" t="s">
        <v>51</v>
      </c>
      <c r="D45" s="34"/>
      <c r="E45" s="35" t="s">
        <v>51</v>
      </c>
      <c r="F45" s="36"/>
      <c r="G45" s="37" t="s">
        <v>52</v>
      </c>
      <c r="H45" s="38"/>
    </row>
    <row r="46" spans="1:12" ht="13.5" thickTop="1">
      <c r="A46" s="39" t="s">
        <v>8</v>
      </c>
      <c r="B46" s="40"/>
      <c r="C46" s="865" t="s">
        <v>499</v>
      </c>
      <c r="D46" s="42"/>
      <c r="E46" s="43"/>
      <c r="F46" s="44"/>
      <c r="G46" s="43"/>
      <c r="H46" s="45"/>
    </row>
    <row r="47" spans="1:12">
      <c r="A47" s="97"/>
      <c r="B47" s="97"/>
      <c r="C47" s="46"/>
      <c r="D47" s="47"/>
      <c r="E47" s="98"/>
      <c r="F47" s="48"/>
      <c r="G47" s="98"/>
      <c r="H47" s="49"/>
    </row>
    <row r="48" spans="1:12">
      <c r="A48" s="1006" t="s">
        <v>544</v>
      </c>
      <c r="B48" s="1007"/>
      <c r="C48" s="1008" t="s">
        <v>501</v>
      </c>
      <c r="D48" s="1009"/>
      <c r="E48" s="1010"/>
      <c r="F48" s="1011"/>
      <c r="G48" s="1012"/>
      <c r="H48" s="1010"/>
    </row>
    <row r="49" spans="1:8" s="859" customFormat="1">
      <c r="A49" s="891" t="s">
        <v>502</v>
      </c>
      <c r="B49" s="885"/>
      <c r="C49" s="870" t="s">
        <v>503</v>
      </c>
      <c r="D49" s="176"/>
      <c r="E49" s="883"/>
      <c r="F49" s="882"/>
      <c r="G49" s="880"/>
      <c r="H49" s="883"/>
    </row>
    <row r="50" spans="1:8" s="264" customFormat="1">
      <c r="A50" s="890" t="s">
        <v>504</v>
      </c>
      <c r="B50" s="890"/>
      <c r="C50" s="892" t="s">
        <v>505</v>
      </c>
      <c r="D50" s="857"/>
      <c r="E50" s="867">
        <v>1</v>
      </c>
      <c r="F50" s="884" t="s">
        <v>10</v>
      </c>
      <c r="G50" s="867"/>
      <c r="H50" s="995">
        <f>E50*G50</f>
        <v>0</v>
      </c>
    </row>
    <row r="51" spans="1:8">
      <c r="A51" s="849"/>
      <c r="B51" s="854"/>
      <c r="C51" s="893" t="s">
        <v>506</v>
      </c>
      <c r="D51" s="857"/>
      <c r="E51" s="856"/>
      <c r="F51" s="848"/>
      <c r="G51" s="856"/>
      <c r="H51" s="995"/>
    </row>
    <row r="52" spans="1:8" s="859" customFormat="1" ht="25.5">
      <c r="A52" s="864"/>
      <c r="B52" s="878"/>
      <c r="C52" s="894" t="s">
        <v>507</v>
      </c>
      <c r="D52" s="857"/>
      <c r="E52" s="867"/>
      <c r="F52" s="884"/>
      <c r="G52" s="867"/>
      <c r="H52" s="995"/>
    </row>
    <row r="53" spans="1:8" s="859" customFormat="1">
      <c r="A53" s="864"/>
      <c r="B53" s="878"/>
      <c r="C53" s="863"/>
      <c r="D53" s="857"/>
      <c r="E53" s="867"/>
      <c r="F53" s="884"/>
      <c r="G53" s="867"/>
      <c r="H53" s="995"/>
    </row>
    <row r="54" spans="1:8" s="859" customFormat="1">
      <c r="A54" s="890" t="s">
        <v>508</v>
      </c>
      <c r="B54" s="890"/>
      <c r="C54" s="892" t="s">
        <v>509</v>
      </c>
      <c r="D54" s="857"/>
      <c r="E54" s="867">
        <v>6</v>
      </c>
      <c r="F54" s="884" t="s">
        <v>10</v>
      </c>
      <c r="G54" s="867"/>
      <c r="H54" s="995">
        <f>E54*G54</f>
        <v>0</v>
      </c>
    </row>
    <row r="55" spans="1:8" s="859" customFormat="1">
      <c r="A55" s="864"/>
      <c r="B55" s="878"/>
      <c r="C55" s="893" t="s">
        <v>510</v>
      </c>
      <c r="D55" s="857"/>
      <c r="E55" s="867"/>
      <c r="F55" s="884"/>
      <c r="G55" s="867"/>
      <c r="H55" s="995"/>
    </row>
    <row r="56" spans="1:8" s="859" customFormat="1" ht="25.5">
      <c r="A56" s="864"/>
      <c r="B56" s="878"/>
      <c r="C56" s="893" t="s">
        <v>511</v>
      </c>
      <c r="D56" s="857"/>
      <c r="E56" s="867"/>
      <c r="F56" s="884"/>
      <c r="G56" s="867"/>
      <c r="H56" s="995"/>
    </row>
    <row r="57" spans="1:8" s="859" customFormat="1">
      <c r="A57" s="864"/>
      <c r="B57" s="878"/>
      <c r="C57" s="863"/>
      <c r="D57" s="857"/>
      <c r="E57" s="867"/>
      <c r="F57" s="884"/>
      <c r="G57" s="867"/>
      <c r="H57" s="995"/>
    </row>
    <row r="58" spans="1:8" s="859" customFormat="1">
      <c r="A58" s="864"/>
      <c r="B58" s="878"/>
      <c r="C58" s="863"/>
      <c r="D58" s="857"/>
      <c r="E58" s="867"/>
      <c r="F58" s="884"/>
      <c r="G58" s="867"/>
      <c r="H58" s="995"/>
    </row>
    <row r="59" spans="1:8" s="859" customFormat="1">
      <c r="A59" s="890" t="s">
        <v>513</v>
      </c>
      <c r="B59" s="890"/>
      <c r="C59" s="892" t="s">
        <v>514</v>
      </c>
      <c r="D59" s="857"/>
      <c r="E59" s="867">
        <v>3</v>
      </c>
      <c r="F59" s="884" t="s">
        <v>10</v>
      </c>
      <c r="G59" s="867"/>
      <c r="H59" s="995">
        <f>E59*G59</f>
        <v>0</v>
      </c>
    </row>
    <row r="60" spans="1:8" s="859" customFormat="1">
      <c r="A60" s="864"/>
      <c r="B60" s="878"/>
      <c r="C60" s="893" t="s">
        <v>515</v>
      </c>
      <c r="D60" s="857"/>
      <c r="E60" s="867"/>
      <c r="F60" s="884"/>
      <c r="G60" s="867"/>
      <c r="H60" s="995"/>
    </row>
    <row r="61" spans="1:8" s="859" customFormat="1" ht="13.15" customHeight="1">
      <c r="A61" s="864"/>
      <c r="B61" s="878"/>
      <c r="C61" s="893" t="s">
        <v>512</v>
      </c>
      <c r="D61" s="857"/>
      <c r="E61" s="867"/>
      <c r="F61" s="884"/>
      <c r="G61" s="867"/>
      <c r="H61" s="995"/>
    </row>
    <row r="62" spans="1:8" s="859" customFormat="1">
      <c r="A62" s="864"/>
      <c r="B62" s="878"/>
      <c r="C62" s="863"/>
      <c r="D62" s="857"/>
      <c r="E62" s="867"/>
      <c r="F62" s="884"/>
      <c r="G62" s="867"/>
      <c r="H62" s="995"/>
    </row>
    <row r="63" spans="1:8" s="859" customFormat="1">
      <c r="A63" s="890" t="s">
        <v>516</v>
      </c>
      <c r="B63" s="890"/>
      <c r="C63" s="892" t="s">
        <v>517</v>
      </c>
      <c r="D63" s="857"/>
      <c r="E63" s="867">
        <v>1</v>
      </c>
      <c r="F63" s="884" t="s">
        <v>10</v>
      </c>
      <c r="G63" s="867"/>
      <c r="H63" s="995">
        <f>E63*G63</f>
        <v>0</v>
      </c>
    </row>
    <row r="64" spans="1:8" s="859" customFormat="1">
      <c r="A64" s="864"/>
      <c r="B64" s="878"/>
      <c r="C64" s="893" t="s">
        <v>518</v>
      </c>
      <c r="D64" s="857"/>
      <c r="E64" s="867"/>
      <c r="F64" s="884"/>
      <c r="G64" s="867"/>
      <c r="H64" s="995"/>
    </row>
    <row r="65" spans="1:8" s="859" customFormat="1" ht="13.15" customHeight="1">
      <c r="A65" s="864"/>
      <c r="B65" s="878"/>
      <c r="C65" s="893" t="s">
        <v>519</v>
      </c>
      <c r="D65" s="857"/>
      <c r="E65" s="867"/>
      <c r="F65" s="884"/>
      <c r="G65" s="867"/>
      <c r="H65" s="995"/>
    </row>
    <row r="66" spans="1:8" s="859" customFormat="1">
      <c r="A66" s="864"/>
      <c r="B66" s="878"/>
      <c r="C66" s="863"/>
      <c r="D66" s="857"/>
      <c r="E66" s="867"/>
      <c r="F66" s="884"/>
      <c r="G66" s="867"/>
      <c r="H66" s="995"/>
    </row>
    <row r="67" spans="1:8" s="859" customFormat="1">
      <c r="A67" s="864"/>
      <c r="B67" s="878"/>
      <c r="C67" s="863"/>
      <c r="D67" s="857"/>
      <c r="E67" s="867"/>
      <c r="F67" s="884"/>
      <c r="G67" s="867"/>
      <c r="H67" s="995"/>
    </row>
    <row r="68" spans="1:8" s="859" customFormat="1">
      <c r="A68" s="890" t="s">
        <v>520</v>
      </c>
      <c r="B68" s="890"/>
      <c r="C68" s="892" t="s">
        <v>521</v>
      </c>
      <c r="D68" s="857"/>
      <c r="E68" s="867">
        <v>10</v>
      </c>
      <c r="F68" s="884" t="s">
        <v>10</v>
      </c>
      <c r="G68" s="867"/>
      <c r="H68" s="995">
        <f>E68*G68</f>
        <v>0</v>
      </c>
    </row>
    <row r="69" spans="1:8" s="859" customFormat="1">
      <c r="A69" s="864"/>
      <c r="B69" s="878"/>
      <c r="C69" s="895" t="s">
        <v>522</v>
      </c>
      <c r="D69" s="857"/>
      <c r="E69" s="867"/>
      <c r="F69" s="884"/>
      <c r="G69" s="867"/>
      <c r="H69" s="995"/>
    </row>
    <row r="70" spans="1:8" s="859" customFormat="1">
      <c r="A70" s="864"/>
      <c r="B70" s="878"/>
      <c r="C70" s="893" t="s">
        <v>523</v>
      </c>
      <c r="D70" s="857"/>
      <c r="E70" s="867"/>
      <c r="F70" s="884"/>
      <c r="G70" s="867"/>
      <c r="H70" s="995"/>
    </row>
    <row r="71" spans="1:8" s="859" customFormat="1">
      <c r="A71" s="864"/>
      <c r="B71" s="878"/>
      <c r="C71" s="863"/>
      <c r="D71" s="857"/>
      <c r="E71" s="867"/>
      <c r="F71" s="884"/>
      <c r="G71" s="867"/>
      <c r="H71" s="995"/>
    </row>
    <row r="72" spans="1:8" s="859" customFormat="1">
      <c r="A72" s="864"/>
      <c r="B72" s="878"/>
      <c r="C72" s="863"/>
      <c r="D72" s="857"/>
      <c r="E72" s="867"/>
      <c r="F72" s="884"/>
      <c r="G72" s="867"/>
      <c r="H72" s="995"/>
    </row>
    <row r="73" spans="1:8" s="859" customFormat="1">
      <c r="A73" s="890" t="s">
        <v>524</v>
      </c>
      <c r="B73" s="890"/>
      <c r="C73" s="892" t="s">
        <v>525</v>
      </c>
      <c r="D73" s="857"/>
      <c r="E73" s="867">
        <v>2</v>
      </c>
      <c r="F73" s="884" t="s">
        <v>10</v>
      </c>
      <c r="G73" s="867"/>
      <c r="H73" s="995">
        <f>E73*G73</f>
        <v>0</v>
      </c>
    </row>
    <row r="74" spans="1:8" s="859" customFormat="1">
      <c r="A74" s="864"/>
      <c r="B74" s="878"/>
      <c r="C74" s="897" t="s">
        <v>526</v>
      </c>
      <c r="D74" s="857"/>
      <c r="E74" s="867"/>
      <c r="F74" s="884"/>
      <c r="G74" s="867"/>
      <c r="H74" s="995"/>
    </row>
    <row r="75" spans="1:8" s="859" customFormat="1" ht="13.15" customHeight="1">
      <c r="A75" s="864"/>
      <c r="B75" s="878"/>
      <c r="C75" s="896" t="s">
        <v>527</v>
      </c>
      <c r="D75" s="857"/>
      <c r="E75" s="867"/>
      <c r="F75" s="884"/>
      <c r="G75" s="867"/>
      <c r="H75" s="995"/>
    </row>
    <row r="76" spans="1:8" s="859" customFormat="1">
      <c r="A76" s="864"/>
      <c r="B76" s="878"/>
      <c r="C76" s="863"/>
      <c r="D76" s="857"/>
      <c r="E76" s="867"/>
      <c r="F76" s="884"/>
      <c r="G76" s="867"/>
      <c r="H76" s="995"/>
    </row>
    <row r="77" spans="1:8" s="859" customFormat="1">
      <c r="A77" s="890" t="s">
        <v>528</v>
      </c>
      <c r="B77" s="890"/>
      <c r="C77" s="892" t="s">
        <v>529</v>
      </c>
      <c r="D77" s="857"/>
      <c r="E77" s="867">
        <v>9</v>
      </c>
      <c r="F77" s="884" t="s">
        <v>10</v>
      </c>
      <c r="G77" s="867"/>
      <c r="H77" s="995">
        <f>E77*G77</f>
        <v>0</v>
      </c>
    </row>
    <row r="78" spans="1:8" s="859" customFormat="1">
      <c r="A78" s="864"/>
      <c r="B78" s="878"/>
      <c r="C78" s="897" t="s">
        <v>530</v>
      </c>
      <c r="D78" s="857"/>
      <c r="E78" s="867"/>
      <c r="F78" s="884"/>
      <c r="G78" s="867"/>
      <c r="H78" s="995"/>
    </row>
    <row r="79" spans="1:8" s="859" customFormat="1" ht="13.15" customHeight="1">
      <c r="A79" s="864"/>
      <c r="B79" s="878"/>
      <c r="C79" s="898" t="s">
        <v>531</v>
      </c>
      <c r="D79" s="857"/>
      <c r="E79" s="867"/>
      <c r="F79" s="884"/>
      <c r="G79" s="867"/>
      <c r="H79" s="995"/>
    </row>
    <row r="80" spans="1:8" s="859" customFormat="1">
      <c r="A80" s="864"/>
      <c r="B80" s="878"/>
      <c r="C80" s="863"/>
      <c r="D80" s="857"/>
      <c r="E80" s="867"/>
      <c r="F80" s="884"/>
      <c r="G80" s="867"/>
      <c r="H80" s="995"/>
    </row>
    <row r="81" spans="1:8" s="859" customFormat="1">
      <c r="A81" s="864"/>
      <c r="B81" s="878"/>
      <c r="C81" s="863"/>
      <c r="D81" s="857"/>
      <c r="E81" s="867"/>
      <c r="F81" s="884"/>
      <c r="G81" s="867"/>
      <c r="H81" s="995"/>
    </row>
    <row r="82" spans="1:8" s="859" customFormat="1">
      <c r="A82" s="891" t="s">
        <v>532</v>
      </c>
      <c r="B82" s="885"/>
      <c r="C82" s="870" t="s">
        <v>533</v>
      </c>
      <c r="D82" s="176"/>
      <c r="E82" s="883"/>
      <c r="F82" s="882"/>
      <c r="G82" s="880"/>
      <c r="H82" s="981"/>
    </row>
    <row r="83" spans="1:8" s="859" customFormat="1">
      <c r="A83" s="890" t="s">
        <v>534</v>
      </c>
      <c r="B83" s="890"/>
      <c r="C83" s="892" t="s">
        <v>535</v>
      </c>
      <c r="D83" s="857"/>
      <c r="E83" s="867">
        <v>27</v>
      </c>
      <c r="F83" s="884" t="s">
        <v>10</v>
      </c>
      <c r="G83" s="867"/>
      <c r="H83" s="995">
        <f>E83*G83</f>
        <v>0</v>
      </c>
    </row>
    <row r="84" spans="1:8" s="859" customFormat="1">
      <c r="A84" s="864"/>
      <c r="B84" s="878"/>
      <c r="C84" s="897" t="s">
        <v>539</v>
      </c>
      <c r="D84" s="857"/>
      <c r="E84" s="867"/>
      <c r="F84" s="884"/>
      <c r="G84" s="867"/>
      <c r="H84" s="995"/>
    </row>
    <row r="85" spans="1:8" s="859" customFormat="1" ht="13.15" customHeight="1">
      <c r="A85" s="864"/>
      <c r="B85" s="878"/>
      <c r="C85" s="898" t="s">
        <v>540</v>
      </c>
      <c r="D85" s="857"/>
      <c r="E85" s="867"/>
      <c r="F85" s="884"/>
      <c r="G85" s="867"/>
      <c r="H85" s="995"/>
    </row>
    <row r="86" spans="1:8" s="859" customFormat="1">
      <c r="A86" s="864"/>
      <c r="B86" s="878"/>
      <c r="C86" s="863"/>
      <c r="D86" s="857"/>
      <c r="E86" s="867"/>
      <c r="F86" s="884"/>
      <c r="G86" s="867"/>
      <c r="H86" s="995"/>
    </row>
    <row r="87" spans="1:8" s="859" customFormat="1">
      <c r="A87" s="890" t="s">
        <v>536</v>
      </c>
      <c r="B87" s="890"/>
      <c r="C87" s="892" t="s">
        <v>537</v>
      </c>
      <c r="D87" s="857"/>
      <c r="E87" s="867">
        <v>30</v>
      </c>
      <c r="F87" s="884" t="s">
        <v>10</v>
      </c>
      <c r="G87" s="867"/>
      <c r="H87" s="995">
        <f>E87*G87</f>
        <v>0</v>
      </c>
    </row>
    <row r="88" spans="1:8" s="859" customFormat="1">
      <c r="A88" s="864"/>
      <c r="B88" s="878"/>
      <c r="C88" s="897" t="s">
        <v>538</v>
      </c>
      <c r="D88" s="857"/>
      <c r="E88" s="867"/>
      <c r="F88" s="884"/>
      <c r="G88" s="867"/>
      <c r="H88" s="995"/>
    </row>
    <row r="89" spans="1:8" s="859" customFormat="1">
      <c r="A89" s="864"/>
      <c r="B89" s="878"/>
      <c r="C89" s="899" t="s">
        <v>541</v>
      </c>
      <c r="D89" s="857"/>
      <c r="E89" s="867"/>
      <c r="F89" s="884"/>
      <c r="G89" s="867"/>
      <c r="H89" s="995"/>
    </row>
    <row r="90" spans="1:8" s="859" customFormat="1">
      <c r="A90" s="864"/>
      <c r="B90" s="878"/>
      <c r="C90" s="911"/>
      <c r="D90" s="857"/>
      <c r="E90" s="867"/>
      <c r="F90" s="884"/>
      <c r="G90" s="867"/>
      <c r="H90" s="998"/>
    </row>
    <row r="91" spans="1:8" s="859" customFormat="1" ht="13.5" thickBot="1">
      <c r="A91" s="999"/>
      <c r="B91" s="1000"/>
      <c r="C91" s="1001" t="s">
        <v>570</v>
      </c>
      <c r="D91" s="1002"/>
      <c r="E91" s="1003"/>
      <c r="F91" s="1004"/>
      <c r="G91" s="1003"/>
      <c r="H91" s="1005">
        <f>SUM(H49:H90)</f>
        <v>0</v>
      </c>
    </row>
    <row r="92" spans="1:8" s="859" customFormat="1" ht="13.5" thickTop="1">
      <c r="A92" s="864"/>
      <c r="B92" s="878"/>
      <c r="C92" s="899"/>
      <c r="D92" s="857"/>
      <c r="E92" s="867"/>
      <c r="F92" s="884"/>
      <c r="G92" s="867"/>
      <c r="H92" s="862"/>
    </row>
    <row r="93" spans="1:8" s="859" customFormat="1">
      <c r="A93" s="1013" t="s">
        <v>543</v>
      </c>
      <c r="B93" s="1014"/>
      <c r="C93" s="1015" t="s">
        <v>542</v>
      </c>
      <c r="D93" s="1016"/>
      <c r="E93" s="1017"/>
      <c r="F93" s="1018"/>
      <c r="G93" s="1019"/>
      <c r="H93" s="1017"/>
    </row>
    <row r="94" spans="1:8" s="859" customFormat="1" ht="38.25">
      <c r="A94" s="890" t="s">
        <v>545</v>
      </c>
      <c r="B94" s="890"/>
      <c r="C94" s="900" t="s">
        <v>719</v>
      </c>
      <c r="D94" s="857"/>
      <c r="E94" s="867">
        <v>1.4</v>
      </c>
      <c r="F94" s="884" t="s">
        <v>546</v>
      </c>
      <c r="G94" s="867"/>
      <c r="H94" s="995">
        <f>E94*G94</f>
        <v>0</v>
      </c>
    </row>
    <row r="95" spans="1:8" s="859" customFormat="1">
      <c r="A95" s="864"/>
      <c r="B95" s="878"/>
      <c r="C95" s="899"/>
      <c r="D95" s="857"/>
      <c r="E95" s="867"/>
      <c r="F95" s="884"/>
      <c r="G95" s="867"/>
      <c r="H95" s="995"/>
    </row>
    <row r="96" spans="1:8" s="859" customFormat="1" ht="51">
      <c r="A96" s="890" t="s">
        <v>547</v>
      </c>
      <c r="B96" s="890"/>
      <c r="C96" s="901" t="s">
        <v>720</v>
      </c>
      <c r="D96" s="857"/>
      <c r="E96" s="867">
        <v>0.25</v>
      </c>
      <c r="F96" s="884" t="s">
        <v>546</v>
      </c>
      <c r="G96" s="867"/>
      <c r="H96" s="995">
        <f>E96*G96</f>
        <v>0</v>
      </c>
    </row>
    <row r="97" spans="1:8" s="859" customFormat="1">
      <c r="A97" s="864"/>
      <c r="B97" s="878"/>
      <c r="C97" s="899"/>
      <c r="D97" s="857"/>
      <c r="E97" s="867"/>
      <c r="F97" s="884"/>
      <c r="G97" s="867"/>
      <c r="H97" s="995"/>
    </row>
    <row r="98" spans="1:8" s="859" customFormat="1" ht="51">
      <c r="A98" s="890" t="s">
        <v>548</v>
      </c>
      <c r="B98" s="890"/>
      <c r="C98" s="902" t="s">
        <v>721</v>
      </c>
      <c r="D98" s="857"/>
      <c r="E98" s="867">
        <v>10</v>
      </c>
      <c r="F98" s="884" t="s">
        <v>546</v>
      </c>
      <c r="G98" s="867"/>
      <c r="H98" s="995">
        <f>E98*G98</f>
        <v>0</v>
      </c>
    </row>
    <row r="99" spans="1:8" s="859" customFormat="1">
      <c r="A99" s="864"/>
      <c r="B99" s="878"/>
      <c r="C99" s="899"/>
      <c r="D99" s="857"/>
      <c r="E99" s="867"/>
      <c r="F99" s="884"/>
      <c r="G99" s="867"/>
      <c r="H99" s="995"/>
    </row>
    <row r="100" spans="1:8" s="859" customFormat="1" ht="38.25">
      <c r="A100" s="890" t="s">
        <v>549</v>
      </c>
      <c r="B100" s="890"/>
      <c r="C100" s="903" t="s">
        <v>550</v>
      </c>
      <c r="D100" s="857"/>
      <c r="E100" s="867">
        <v>1400</v>
      </c>
      <c r="F100" s="884" t="s">
        <v>551</v>
      </c>
      <c r="G100" s="867"/>
      <c r="H100" s="995">
        <f>E100*G100</f>
        <v>0</v>
      </c>
    </row>
    <row r="101" spans="1:8" s="859" customFormat="1">
      <c r="A101" s="864"/>
      <c r="B101" s="878"/>
      <c r="C101" s="899"/>
      <c r="D101" s="857"/>
      <c r="E101" s="867"/>
      <c r="F101" s="884"/>
      <c r="G101" s="867"/>
      <c r="H101" s="995"/>
    </row>
    <row r="102" spans="1:8" s="859" customFormat="1" ht="38.25">
      <c r="A102" s="890" t="s">
        <v>552</v>
      </c>
      <c r="B102" s="890"/>
      <c r="C102" s="904" t="s">
        <v>553</v>
      </c>
      <c r="D102" s="857"/>
      <c r="E102" s="867">
        <v>25</v>
      </c>
      <c r="F102" s="884" t="s">
        <v>551</v>
      </c>
      <c r="G102" s="867"/>
      <c r="H102" s="995">
        <f>E102*G102</f>
        <v>0</v>
      </c>
    </row>
    <row r="103" spans="1:8" s="859" customFormat="1">
      <c r="A103" s="864"/>
      <c r="B103" s="878"/>
      <c r="C103" s="899"/>
      <c r="D103" s="857"/>
      <c r="E103" s="867"/>
      <c r="F103" s="884"/>
      <c r="G103" s="867"/>
      <c r="H103" s="995"/>
    </row>
    <row r="104" spans="1:8" s="859" customFormat="1" ht="38.25">
      <c r="A104" s="890" t="s">
        <v>554</v>
      </c>
      <c r="B104" s="890"/>
      <c r="C104" s="905" t="s">
        <v>555</v>
      </c>
      <c r="D104" s="857"/>
      <c r="E104" s="867">
        <v>50</v>
      </c>
      <c r="F104" s="884" t="s">
        <v>551</v>
      </c>
      <c r="G104" s="867"/>
      <c r="H104" s="995">
        <f>E104*G104</f>
        <v>0</v>
      </c>
    </row>
    <row r="105" spans="1:8" s="859" customFormat="1">
      <c r="A105" s="864"/>
      <c r="B105" s="878"/>
      <c r="C105" s="899"/>
      <c r="D105" s="857"/>
      <c r="E105" s="867"/>
      <c r="F105" s="884"/>
      <c r="G105" s="867"/>
      <c r="H105" s="995"/>
    </row>
    <row r="106" spans="1:8" s="859" customFormat="1" ht="102.75">
      <c r="A106" s="890" t="s">
        <v>556</v>
      </c>
      <c r="B106" s="890"/>
      <c r="C106" s="906" t="s">
        <v>557</v>
      </c>
      <c r="D106" s="857"/>
      <c r="E106" s="867">
        <v>7</v>
      </c>
      <c r="F106" s="884" t="s">
        <v>324</v>
      </c>
      <c r="G106" s="867"/>
      <c r="H106" s="995">
        <f>E106*G106</f>
        <v>0</v>
      </c>
    </row>
    <row r="107" spans="1:8" s="859" customFormat="1">
      <c r="A107" s="864"/>
      <c r="B107" s="878"/>
      <c r="C107" s="899"/>
      <c r="D107" s="857"/>
      <c r="E107" s="867"/>
      <c r="F107" s="884"/>
      <c r="G107" s="867"/>
      <c r="H107" s="995"/>
    </row>
    <row r="108" spans="1:8" s="859" customFormat="1" ht="38.25">
      <c r="A108" s="890" t="s">
        <v>559</v>
      </c>
      <c r="B108" s="890"/>
      <c r="C108" s="907" t="s">
        <v>558</v>
      </c>
      <c r="D108" s="857"/>
      <c r="E108" s="867">
        <v>57</v>
      </c>
      <c r="F108" s="884" t="s">
        <v>324</v>
      </c>
      <c r="G108" s="867"/>
      <c r="H108" s="995">
        <f>E108*G108</f>
        <v>0</v>
      </c>
    </row>
    <row r="109" spans="1:8" s="859" customFormat="1">
      <c r="A109" s="864"/>
      <c r="B109" s="878"/>
      <c r="C109" s="899"/>
      <c r="D109" s="857"/>
      <c r="E109" s="867"/>
      <c r="F109" s="884"/>
      <c r="G109" s="867"/>
      <c r="H109" s="995"/>
    </row>
    <row r="110" spans="1:8" s="859" customFormat="1" ht="38.25">
      <c r="A110" s="890" t="s">
        <v>560</v>
      </c>
      <c r="B110" s="890"/>
      <c r="C110" s="908" t="s">
        <v>561</v>
      </c>
      <c r="D110" s="857"/>
      <c r="E110" s="867">
        <v>20</v>
      </c>
      <c r="F110" s="884" t="s">
        <v>282</v>
      </c>
      <c r="G110" s="867"/>
      <c r="H110" s="995">
        <f>E110*G110</f>
        <v>0</v>
      </c>
    </row>
    <row r="111" spans="1:8" s="859" customFormat="1">
      <c r="A111" s="890"/>
      <c r="B111" s="890"/>
      <c r="C111" s="913"/>
      <c r="D111" s="857"/>
      <c r="E111" s="867"/>
      <c r="F111" s="884"/>
      <c r="G111" s="867"/>
      <c r="H111" s="998"/>
    </row>
    <row r="112" spans="1:8" s="859" customFormat="1" ht="13.5" thickBot="1">
      <c r="A112" s="1020"/>
      <c r="B112" s="1020"/>
      <c r="C112" s="1021" t="s">
        <v>571</v>
      </c>
      <c r="D112" s="1002"/>
      <c r="E112" s="1003"/>
      <c r="F112" s="1004"/>
      <c r="G112" s="1003"/>
      <c r="H112" s="1005">
        <f>SUM(H94:H111)</f>
        <v>0</v>
      </c>
    </row>
    <row r="113" spans="1:8" s="859" customFormat="1" ht="13.5" thickTop="1">
      <c r="A113" s="864"/>
      <c r="B113" s="878"/>
      <c r="C113" s="899"/>
      <c r="D113" s="857"/>
      <c r="E113" s="867"/>
      <c r="F113" s="884"/>
      <c r="G113" s="867"/>
      <c r="H113" s="995"/>
    </row>
    <row r="114" spans="1:8" s="859" customFormat="1">
      <c r="A114" s="1013" t="s">
        <v>562</v>
      </c>
      <c r="B114" s="1014"/>
      <c r="C114" s="1015" t="s">
        <v>563</v>
      </c>
      <c r="D114" s="1016"/>
      <c r="E114" s="1017"/>
      <c r="F114" s="1018"/>
      <c r="G114" s="1019"/>
      <c r="H114" s="1023"/>
    </row>
    <row r="115" spans="1:8" s="859" customFormat="1" ht="63.75">
      <c r="A115" s="890" t="s">
        <v>564</v>
      </c>
      <c r="B115" s="890"/>
      <c r="C115" s="909" t="s">
        <v>565</v>
      </c>
      <c r="D115" s="857"/>
      <c r="E115" s="867">
        <v>7</v>
      </c>
      <c r="F115" s="884" t="s">
        <v>10</v>
      </c>
      <c r="G115" s="867"/>
      <c r="H115" s="995">
        <f>E115*G115</f>
        <v>0</v>
      </c>
    </row>
    <row r="116" spans="1:8" s="859" customFormat="1">
      <c r="A116" s="864"/>
      <c r="B116" s="878"/>
      <c r="C116" s="899"/>
      <c r="D116" s="857"/>
      <c r="E116" s="867"/>
      <c r="F116" s="884"/>
      <c r="G116" s="867"/>
      <c r="H116" s="995"/>
    </row>
    <row r="117" spans="1:8" s="859" customFormat="1" ht="51">
      <c r="A117" s="890" t="s">
        <v>567</v>
      </c>
      <c r="B117" s="890"/>
      <c r="C117" s="910" t="s">
        <v>566</v>
      </c>
      <c r="D117" s="857"/>
      <c r="E117" s="867">
        <v>25</v>
      </c>
      <c r="F117" s="884" t="s">
        <v>10</v>
      </c>
      <c r="G117" s="867"/>
      <c r="H117" s="995">
        <f>E117*G117</f>
        <v>0</v>
      </c>
    </row>
    <row r="118" spans="1:8" s="859" customFormat="1">
      <c r="A118" s="864"/>
      <c r="B118" s="878"/>
      <c r="C118" s="899"/>
      <c r="D118" s="857"/>
      <c r="E118" s="867"/>
      <c r="F118" s="884"/>
      <c r="G118" s="867"/>
      <c r="H118" s="995"/>
    </row>
    <row r="119" spans="1:8" s="859" customFormat="1" ht="51">
      <c r="A119" s="890" t="s">
        <v>568</v>
      </c>
      <c r="B119" s="890"/>
      <c r="C119" s="912" t="s">
        <v>569</v>
      </c>
      <c r="D119" s="857"/>
      <c r="E119" s="867">
        <v>57</v>
      </c>
      <c r="F119" s="884" t="s">
        <v>10</v>
      </c>
      <c r="G119" s="867"/>
      <c r="H119" s="995">
        <f>E119*G119</f>
        <v>0</v>
      </c>
    </row>
    <row r="120" spans="1:8" s="859" customFormat="1">
      <c r="A120" s="890"/>
      <c r="B120" s="890"/>
      <c r="C120" s="912"/>
      <c r="D120" s="857"/>
      <c r="E120" s="867"/>
      <c r="F120" s="884"/>
      <c r="G120" s="867"/>
      <c r="H120" s="995"/>
    </row>
    <row r="121" spans="1:8" s="859" customFormat="1" ht="13.5" thickBot="1">
      <c r="A121" s="1020"/>
      <c r="B121" s="1020"/>
      <c r="C121" s="1022" t="s">
        <v>572</v>
      </c>
      <c r="D121" s="1002"/>
      <c r="E121" s="1003"/>
      <c r="F121" s="1004"/>
      <c r="G121" s="1003"/>
      <c r="H121" s="1005">
        <f>SUM(H115:H120)</f>
        <v>0</v>
      </c>
    </row>
    <row r="122" spans="1:8" s="859" customFormat="1" ht="14.25" thickTop="1" thickBot="1">
      <c r="A122" s="919"/>
      <c r="B122" s="918"/>
      <c r="C122" s="917"/>
      <c r="D122" s="916"/>
      <c r="E122" s="915"/>
      <c r="F122" s="914"/>
      <c r="G122" s="915"/>
      <c r="H122" s="1024"/>
    </row>
    <row r="123" spans="1:8" ht="15">
      <c r="A123" s="57" t="s">
        <v>8</v>
      </c>
      <c r="B123" s="58"/>
      <c r="C123" s="861" t="s">
        <v>573</v>
      </c>
      <c r="D123" s="42"/>
      <c r="E123" s="60"/>
      <c r="F123" s="61"/>
      <c r="G123" s="62" t="s">
        <v>65</v>
      </c>
      <c r="H123" s="984">
        <f>H91+H112+H121</f>
        <v>0</v>
      </c>
    </row>
    <row r="124" spans="1:8" ht="15">
      <c r="A124" s="64"/>
      <c r="B124" s="64"/>
      <c r="C124" s="2"/>
      <c r="D124" s="65"/>
      <c r="E124" s="66"/>
      <c r="F124" s="67"/>
      <c r="G124" s="66"/>
      <c r="H124" s="68"/>
    </row>
    <row r="125" spans="1:8">
      <c r="A125" s="24" t="s">
        <v>44</v>
      </c>
      <c r="B125" s="25"/>
      <c r="C125" s="26" t="s">
        <v>45</v>
      </c>
      <c r="D125" s="26" t="s">
        <v>46</v>
      </c>
      <c r="E125" s="69" t="s">
        <v>47</v>
      </c>
      <c r="F125" s="69" t="s">
        <v>48</v>
      </c>
      <c r="G125" s="70" t="s">
        <v>49</v>
      </c>
      <c r="H125" s="71" t="s">
        <v>50</v>
      </c>
    </row>
    <row r="126" spans="1:8" ht="13.5" thickBot="1">
      <c r="A126" s="31" t="s">
        <v>51</v>
      </c>
      <c r="B126" s="32"/>
      <c r="C126" s="33" t="s">
        <v>51</v>
      </c>
      <c r="D126" s="34"/>
      <c r="E126" s="72" t="s">
        <v>51</v>
      </c>
      <c r="F126" s="73"/>
      <c r="G126" s="74" t="s">
        <v>52</v>
      </c>
      <c r="H126" s="75"/>
    </row>
    <row r="127" spans="1:8" ht="13.5" thickTop="1">
      <c r="A127" s="39" t="s">
        <v>31</v>
      </c>
      <c r="B127" s="40"/>
      <c r="C127" s="865" t="s">
        <v>3</v>
      </c>
      <c r="D127" s="42"/>
      <c r="E127" s="76"/>
      <c r="F127" s="77"/>
      <c r="G127" s="76"/>
      <c r="H127" s="78"/>
    </row>
    <row r="128" spans="1:8" ht="25.5">
      <c r="A128" s="890" t="s">
        <v>544</v>
      </c>
      <c r="B128" s="890"/>
      <c r="C128" s="920" t="s">
        <v>574</v>
      </c>
      <c r="D128" s="857"/>
      <c r="E128" s="867">
        <v>10</v>
      </c>
      <c r="F128" s="884" t="s">
        <v>575</v>
      </c>
      <c r="G128" s="867">
        <v>45</v>
      </c>
      <c r="H128" s="995">
        <f>E128*G128</f>
        <v>450</v>
      </c>
    </row>
    <row r="129" spans="1:10">
      <c r="A129" s="1"/>
      <c r="B129" s="1"/>
      <c r="D129" s="1"/>
      <c r="F129" s="1"/>
      <c r="H129" s="993"/>
    </row>
    <row r="130" spans="1:10" s="859" customFormat="1">
      <c r="A130" s="890" t="s">
        <v>543</v>
      </c>
      <c r="B130" s="890"/>
      <c r="C130" s="921" t="s">
        <v>576</v>
      </c>
      <c r="D130" s="857"/>
      <c r="E130" s="867">
        <v>1</v>
      </c>
      <c r="F130" s="884" t="s">
        <v>10</v>
      </c>
      <c r="G130" s="867"/>
      <c r="H130" s="995">
        <f>E130*G130</f>
        <v>0</v>
      </c>
    </row>
    <row r="131" spans="1:10" ht="13.5" thickBot="1">
      <c r="A131" s="1"/>
      <c r="B131" s="1" t="s">
        <v>27</v>
      </c>
      <c r="D131" s="149"/>
      <c r="F131" s="1"/>
      <c r="G131" s="149"/>
      <c r="H131" s="993"/>
    </row>
    <row r="132" spans="1:10" ht="15">
      <c r="A132" s="148" t="s">
        <v>31</v>
      </c>
      <c r="B132" s="143"/>
      <c r="C132" s="144" t="s">
        <v>577</v>
      </c>
      <c r="D132" s="85"/>
      <c r="E132" s="146"/>
      <c r="F132" s="147"/>
      <c r="G132" s="150" t="s">
        <v>65</v>
      </c>
      <c r="H132" s="992">
        <f>SUM(H128:H131)</f>
        <v>450</v>
      </c>
    </row>
    <row r="133" spans="1:10">
      <c r="J133" s="50"/>
    </row>
    <row r="134" spans="1:10">
      <c r="J134" s="50"/>
    </row>
    <row r="135" spans="1:10">
      <c r="J135" s="50"/>
    </row>
    <row r="136" spans="1:10">
      <c r="J136" s="50"/>
    </row>
    <row r="137" spans="1:10">
      <c r="J137" s="50"/>
    </row>
    <row r="138" spans="1:10">
      <c r="J138" s="50"/>
    </row>
    <row r="139" spans="1:10">
      <c r="J139" s="50"/>
    </row>
    <row r="140" spans="1:10">
      <c r="J140" s="50"/>
    </row>
    <row r="141" spans="1:10">
      <c r="J141" s="50"/>
    </row>
    <row r="142" spans="1:10">
      <c r="J142" s="50"/>
    </row>
    <row r="143" spans="1:10">
      <c r="J143" s="50"/>
    </row>
    <row r="144" spans="1:10">
      <c r="J144" s="50"/>
    </row>
    <row r="145" spans="1:10">
      <c r="J145" s="50"/>
    </row>
    <row r="146" spans="1:10">
      <c r="J146" s="50"/>
    </row>
    <row r="147" spans="1:10">
      <c r="J147" s="50"/>
    </row>
    <row r="148" spans="1:10">
      <c r="J148" s="50"/>
    </row>
    <row r="149" spans="1:10">
      <c r="J149" s="50"/>
    </row>
    <row r="150" spans="1:10">
      <c r="J150" s="50"/>
    </row>
    <row r="151" spans="1:10">
      <c r="J151" s="50"/>
    </row>
    <row r="152" spans="1:10">
      <c r="J152" s="50"/>
    </row>
    <row r="153" spans="1:10">
      <c r="J153" s="50"/>
    </row>
    <row r="154" spans="1:10">
      <c r="J154" s="50"/>
    </row>
    <row r="156" spans="1:10" ht="35.450000000000003" customHeight="1"/>
    <row r="158" spans="1:10" ht="16.899999999999999" customHeight="1"/>
    <row r="159" spans="1:10">
      <c r="A159" s="1"/>
      <c r="B159" s="1"/>
      <c r="D159" s="1"/>
      <c r="F159" s="1"/>
      <c r="H159" s="1"/>
    </row>
    <row r="160" spans="1:10">
      <c r="A160" s="1"/>
      <c r="B160" s="1"/>
      <c r="D160" s="1"/>
      <c r="F160" s="1"/>
      <c r="H160" s="1"/>
    </row>
    <row r="168" s="1" customFormat="1"/>
    <row r="169" s="1" customFormat="1"/>
    <row r="171" s="1" customFormat="1"/>
    <row r="172" s="1" customFormat="1"/>
  </sheetData>
  <mergeCells count="13">
    <mergeCell ref="F15:G15"/>
    <mergeCell ref="A5:B5"/>
    <mergeCell ref="C5:F5"/>
    <mergeCell ref="A6:B6"/>
    <mergeCell ref="C6:D6"/>
    <mergeCell ref="A7:B7"/>
    <mergeCell ref="C33:F33"/>
    <mergeCell ref="C42:F42"/>
    <mergeCell ref="C18:G21"/>
    <mergeCell ref="C23:G26"/>
    <mergeCell ref="C27:F27"/>
    <mergeCell ref="C29:G32"/>
    <mergeCell ref="C35:G39"/>
  </mergeCells>
  <pageMargins left="0.98425196850393704" right="0.78740157480314965" top="0.78740157480314965" bottom="0.78740157480314965" header="0.19685039370078741" footer="0.19685039370078741"/>
  <pageSetup paperSize="9" scale="69" orientation="portrait" r:id="rId1"/>
  <headerFooter alignWithMargins="0">
    <oddHeader xml:space="preserve">&amp;C                  Rekonstrukcija regionalne ceste R3-653 v naseljih Hrib-Loški Potok-Travnik                    </oddHeader>
    <oddFooter>&amp;C&amp;"Arial,Krepko"
&amp;A&amp;R&amp;Pod &amp;N</oddFooter>
  </headerFooter>
  <rowBreaks count="4" manualBreakCount="4">
    <brk id="43" max="7" man="1"/>
    <brk id="79" max="7" man="1"/>
    <brk id="112" max="7" man="1"/>
    <brk id="12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C000"/>
  </sheetPr>
  <dimension ref="A3:H365"/>
  <sheetViews>
    <sheetView showZeros="0" view="pageBreakPreview" topLeftCell="A310" zoomScale="110" zoomScaleNormal="100" zoomScaleSheetLayoutView="110" zoomScalePageLayoutView="90" workbookViewId="0">
      <selection activeCell="G153" sqref="G153"/>
    </sheetView>
  </sheetViews>
  <sheetFormatPr defaultColWidth="8.85546875" defaultRowHeight="12.75"/>
  <cols>
    <col min="1" max="1" width="5.42578125" style="22" customWidth="1"/>
    <col min="2" max="2" width="4.85546875" style="22" customWidth="1"/>
    <col min="3" max="3" width="37.85546875" style="1" customWidth="1"/>
    <col min="4" max="4" width="24.85546875" style="79" customWidth="1"/>
    <col min="5" max="5" width="9.140625" style="23" bestFit="1" customWidth="1"/>
    <col min="6" max="6" width="6.28515625" style="96" customWidth="1"/>
    <col min="7" max="7" width="10.5703125" style="1" customWidth="1"/>
    <col min="8" max="8" width="15.42578125" style="23" customWidth="1"/>
    <col min="9" max="16384" width="8.85546875" style="1"/>
  </cols>
  <sheetData>
    <row r="3" spans="1:8" ht="18">
      <c r="A3" s="1"/>
      <c r="B3" s="1"/>
      <c r="C3" s="12" t="s">
        <v>715</v>
      </c>
      <c r="D3" s="12"/>
      <c r="E3" s="181"/>
      <c r="F3" s="12"/>
      <c r="G3" s="12"/>
      <c r="H3" s="12"/>
    </row>
    <row r="4" spans="1:8">
      <c r="A4" s="1"/>
      <c r="B4" s="1"/>
      <c r="D4" s="1"/>
      <c r="F4" s="1"/>
      <c r="H4" s="1"/>
    </row>
    <row r="5" spans="1:8" ht="45" customHeight="1">
      <c r="A5" s="1215" t="s">
        <v>9</v>
      </c>
      <c r="B5" s="1215"/>
      <c r="C5" s="1216" t="s">
        <v>138</v>
      </c>
      <c r="D5" s="1216"/>
      <c r="E5" s="1216"/>
      <c r="F5" s="1216"/>
      <c r="G5" s="13"/>
      <c r="H5" s="13"/>
    </row>
    <row r="6" spans="1:8" ht="18">
      <c r="A6" s="1217" t="s">
        <v>34</v>
      </c>
      <c r="B6" s="1217"/>
      <c r="C6" s="151" t="s">
        <v>693</v>
      </c>
      <c r="D6" s="115"/>
      <c r="E6" s="182"/>
      <c r="F6" s="115"/>
      <c r="G6" s="13"/>
      <c r="H6" s="13"/>
    </row>
    <row r="7" spans="1:8" ht="15.75">
      <c r="A7" s="1217"/>
      <c r="B7" s="1217"/>
      <c r="C7" s="877" t="s">
        <v>717</v>
      </c>
      <c r="D7" s="14"/>
      <c r="E7" s="183"/>
      <c r="F7" s="14"/>
      <c r="G7" s="14"/>
      <c r="H7" s="15"/>
    </row>
    <row r="8" spans="1:8">
      <c r="A8" s="1"/>
      <c r="B8" s="1"/>
      <c r="D8" s="1"/>
      <c r="F8" s="1"/>
      <c r="H8" s="1"/>
    </row>
    <row r="9" spans="1:8" ht="15.75" customHeight="1">
      <c r="A9" s="1"/>
      <c r="B9" s="2"/>
      <c r="C9" s="2" t="s">
        <v>35</v>
      </c>
      <c r="D9" s="16"/>
      <c r="E9" s="184"/>
      <c r="F9" s="118"/>
      <c r="G9" s="118"/>
      <c r="H9" s="102">
        <f>H114</f>
        <v>0</v>
      </c>
    </row>
    <row r="10" spans="1:8">
      <c r="A10" s="1"/>
      <c r="B10" s="1"/>
      <c r="D10" s="1"/>
      <c r="E10" s="185"/>
      <c r="F10" s="105"/>
      <c r="G10" s="104"/>
      <c r="H10" s="102">
        <f t="shared" ref="H10:H22" si="0">E10</f>
        <v>0</v>
      </c>
    </row>
    <row r="11" spans="1:8" ht="15">
      <c r="A11" s="1"/>
      <c r="B11" s="2"/>
      <c r="C11" s="2" t="s">
        <v>36</v>
      </c>
      <c r="D11" s="16"/>
      <c r="E11" s="184"/>
      <c r="F11" s="118"/>
      <c r="G11" s="118"/>
      <c r="H11" s="102">
        <f>H179</f>
        <v>0</v>
      </c>
    </row>
    <row r="12" spans="1:8">
      <c r="A12" s="1"/>
      <c r="B12" s="1"/>
      <c r="D12" s="1"/>
      <c r="E12" s="185"/>
      <c r="F12" s="105"/>
      <c r="G12" s="104"/>
      <c r="H12" s="102">
        <f t="shared" si="0"/>
        <v>0</v>
      </c>
    </row>
    <row r="13" spans="1:8" ht="15">
      <c r="A13" s="1"/>
      <c r="B13" s="2"/>
      <c r="C13" s="2" t="s">
        <v>37</v>
      </c>
      <c r="D13" s="16"/>
      <c r="E13" s="184"/>
      <c r="F13" s="118"/>
      <c r="G13" s="118"/>
      <c r="H13" s="102">
        <f>H215</f>
        <v>0</v>
      </c>
    </row>
    <row r="14" spans="1:8">
      <c r="A14" s="1"/>
      <c r="B14" s="1"/>
      <c r="D14" s="1"/>
      <c r="E14" s="185"/>
      <c r="F14" s="105"/>
      <c r="G14" s="104"/>
      <c r="H14" s="102">
        <f t="shared" si="0"/>
        <v>0</v>
      </c>
    </row>
    <row r="15" spans="1:8" ht="15">
      <c r="A15" s="1"/>
      <c r="B15" s="2"/>
      <c r="C15" s="2" t="s">
        <v>38</v>
      </c>
      <c r="D15" s="16"/>
      <c r="E15" s="186"/>
      <c r="F15" s="118"/>
      <c r="G15" s="118"/>
      <c r="H15" s="102">
        <f>H250</f>
        <v>0</v>
      </c>
    </row>
    <row r="16" spans="1:8" s="859" customFormat="1" ht="15">
      <c r="B16" s="860"/>
      <c r="C16" s="860"/>
      <c r="D16" s="16"/>
      <c r="E16" s="186"/>
      <c r="F16" s="118"/>
      <c r="G16" s="118"/>
      <c r="H16" s="102"/>
    </row>
    <row r="17" spans="1:8" s="859" customFormat="1" ht="15">
      <c r="B17" s="860"/>
      <c r="C17" s="860" t="s">
        <v>801</v>
      </c>
      <c r="D17" s="16"/>
      <c r="E17" s="186"/>
      <c r="F17" s="118"/>
      <c r="G17" s="118"/>
      <c r="H17" s="102">
        <f>H256</f>
        <v>0</v>
      </c>
    </row>
    <row r="18" spans="1:8">
      <c r="A18" s="1"/>
      <c r="B18" s="1"/>
      <c r="D18" s="1"/>
      <c r="E18" s="185"/>
      <c r="F18" s="105"/>
      <c r="G18" s="104"/>
      <c r="H18" s="102">
        <f t="shared" si="0"/>
        <v>0</v>
      </c>
    </row>
    <row r="19" spans="1:8" ht="15">
      <c r="A19" s="1"/>
      <c r="B19" s="2"/>
      <c r="C19" s="2" t="s">
        <v>40</v>
      </c>
      <c r="D19" s="16"/>
      <c r="E19" s="184"/>
      <c r="F19" s="118"/>
      <c r="G19" s="118"/>
      <c r="H19" s="102">
        <f>H307</f>
        <v>0</v>
      </c>
    </row>
    <row r="20" spans="1:8">
      <c r="A20" s="1"/>
      <c r="B20" s="1"/>
      <c r="D20" s="1"/>
      <c r="E20" s="185"/>
      <c r="F20" s="105"/>
      <c r="G20" s="104"/>
      <c r="H20" s="102"/>
    </row>
    <row r="21" spans="1:8" ht="15">
      <c r="A21" s="1"/>
      <c r="B21" s="2"/>
      <c r="C21" s="17" t="s">
        <v>41</v>
      </c>
      <c r="D21" s="18"/>
      <c r="E21" s="186"/>
      <c r="F21" s="118"/>
      <c r="G21" s="118"/>
      <c r="H21" s="102">
        <f>H324</f>
        <v>3810</v>
      </c>
    </row>
    <row r="22" spans="1:8" ht="15">
      <c r="A22" s="1"/>
      <c r="B22" s="2"/>
      <c r="C22" s="17"/>
      <c r="D22" s="99"/>
      <c r="E22" s="187"/>
      <c r="F22" s="107"/>
      <c r="G22" s="106"/>
      <c r="H22" s="102">
        <f t="shared" si="0"/>
        <v>0</v>
      </c>
    </row>
    <row r="23" spans="1:8" ht="15.75" thickBot="1">
      <c r="A23" s="1"/>
      <c r="B23" s="2"/>
      <c r="C23" s="3"/>
      <c r="D23" s="100"/>
      <c r="E23" s="188"/>
      <c r="F23" s="120"/>
      <c r="G23" s="120"/>
      <c r="H23" s="103"/>
    </row>
    <row r="24" spans="1:8">
      <c r="A24" s="1"/>
      <c r="B24" s="1"/>
      <c r="D24" s="1"/>
      <c r="E24" s="189"/>
      <c r="F24" s="108"/>
      <c r="G24" s="108"/>
      <c r="H24" s="1"/>
    </row>
    <row r="25" spans="1:8" ht="15.75">
      <c r="A25" s="1"/>
      <c r="B25" s="2"/>
      <c r="C25" s="2"/>
      <c r="D25" s="19" t="s">
        <v>2</v>
      </c>
      <c r="E25" s="189"/>
      <c r="F25" s="1214"/>
      <c r="G25" s="1214"/>
      <c r="H25" s="109">
        <f>SUM(H9:H23)</f>
        <v>3810</v>
      </c>
    </row>
    <row r="26" spans="1:8" ht="15">
      <c r="A26" s="1"/>
      <c r="B26" s="1"/>
      <c r="D26" s="1"/>
      <c r="E26" s="189"/>
      <c r="F26" s="104"/>
      <c r="G26" s="104"/>
      <c r="H26" s="110"/>
    </row>
    <row r="27" spans="1:8">
      <c r="A27" s="1"/>
      <c r="B27" s="1"/>
      <c r="D27" s="1"/>
      <c r="F27" s="1"/>
      <c r="H27" s="1"/>
    </row>
    <row r="28" spans="1:8" ht="12.75" customHeight="1">
      <c r="A28" s="1"/>
      <c r="B28" s="1"/>
      <c r="C28" s="1206" t="s">
        <v>42</v>
      </c>
      <c r="D28" s="1206"/>
      <c r="E28" s="1206"/>
      <c r="F28" s="1206"/>
      <c r="G28" s="1206"/>
      <c r="H28" s="20"/>
    </row>
    <row r="29" spans="1:8">
      <c r="A29" s="1"/>
      <c r="B29" s="1"/>
      <c r="C29" s="1206"/>
      <c r="D29" s="1206"/>
      <c r="E29" s="1206"/>
      <c r="F29" s="1206"/>
      <c r="G29" s="1206"/>
      <c r="H29" s="20"/>
    </row>
    <row r="30" spans="1:8">
      <c r="A30" s="1"/>
      <c r="B30" s="1"/>
      <c r="C30" s="1206"/>
      <c r="D30" s="1206"/>
      <c r="E30" s="1206"/>
      <c r="F30" s="1206"/>
      <c r="G30" s="1206"/>
      <c r="H30" s="20"/>
    </row>
    <row r="31" spans="1:8">
      <c r="A31" s="1"/>
      <c r="B31" s="1"/>
      <c r="C31" s="1206"/>
      <c r="D31" s="1206"/>
      <c r="E31" s="1206"/>
      <c r="F31" s="1206"/>
      <c r="G31" s="1206"/>
      <c r="H31" s="20"/>
    </row>
    <row r="32" spans="1:8">
      <c r="A32" s="1"/>
      <c r="B32" s="1"/>
      <c r="D32" s="1"/>
      <c r="F32" s="1"/>
      <c r="H32" s="1"/>
    </row>
    <row r="33" spans="1:8" ht="12.75" customHeight="1">
      <c r="A33" s="1"/>
      <c r="B33" s="1"/>
      <c r="C33" s="1206" t="s">
        <v>43</v>
      </c>
      <c r="D33" s="1206"/>
      <c r="E33" s="1206"/>
      <c r="F33" s="1206"/>
      <c r="G33" s="1206"/>
      <c r="H33" s="20"/>
    </row>
    <row r="34" spans="1:8">
      <c r="A34" s="1"/>
      <c r="B34" s="1"/>
      <c r="C34" s="1206"/>
      <c r="D34" s="1206"/>
      <c r="E34" s="1206"/>
      <c r="F34" s="1206"/>
      <c r="G34" s="1206"/>
      <c r="H34" s="20"/>
    </row>
    <row r="35" spans="1:8">
      <c r="A35" s="1"/>
      <c r="B35" s="1"/>
      <c r="C35" s="1206"/>
      <c r="D35" s="1206"/>
      <c r="E35" s="1206"/>
      <c r="F35" s="1206"/>
      <c r="G35" s="1206"/>
      <c r="H35" s="21"/>
    </row>
    <row r="36" spans="1:8" ht="16.899999999999999" customHeight="1">
      <c r="A36" s="1"/>
      <c r="B36" s="1"/>
      <c r="C36" s="1206"/>
      <c r="D36" s="1206"/>
      <c r="E36" s="1206"/>
      <c r="F36" s="1206"/>
      <c r="G36" s="1206"/>
      <c r="H36" s="21"/>
    </row>
    <row r="37" spans="1:8">
      <c r="A37" s="1"/>
      <c r="B37" s="1"/>
      <c r="C37" s="1206"/>
      <c r="D37" s="1206"/>
      <c r="E37" s="1206"/>
      <c r="F37" s="1206"/>
      <c r="G37" s="20"/>
      <c r="H37" s="21"/>
    </row>
    <row r="38" spans="1:8">
      <c r="A38" s="1"/>
      <c r="B38" s="1"/>
      <c r="D38" s="1"/>
      <c r="F38" s="1"/>
      <c r="H38" s="21"/>
    </row>
    <row r="39" spans="1:8" ht="12.75" customHeight="1">
      <c r="A39" s="1"/>
      <c r="B39" s="1"/>
      <c r="C39" s="1220" t="s">
        <v>144</v>
      </c>
      <c r="D39" s="1220"/>
      <c r="E39" s="1220"/>
      <c r="F39" s="1220"/>
      <c r="G39" s="1220"/>
      <c r="H39" s="21"/>
    </row>
    <row r="40" spans="1:8">
      <c r="A40" s="1"/>
      <c r="B40" s="1"/>
      <c r="C40" s="1220"/>
      <c r="D40" s="1220"/>
      <c r="E40" s="1220"/>
      <c r="F40" s="1220"/>
      <c r="G40" s="1220"/>
      <c r="H40" s="21"/>
    </row>
    <row r="41" spans="1:8">
      <c r="A41" s="1"/>
      <c r="B41" s="1"/>
      <c r="C41" s="1220"/>
      <c r="D41" s="1220"/>
      <c r="E41" s="1220"/>
      <c r="F41" s="1220"/>
      <c r="G41" s="1220"/>
      <c r="H41" s="21"/>
    </row>
    <row r="42" spans="1:8">
      <c r="A42" s="1"/>
      <c r="B42" s="1"/>
      <c r="C42" s="1220"/>
      <c r="D42" s="1220"/>
      <c r="E42" s="1220"/>
      <c r="F42" s="1220"/>
      <c r="G42" s="1220"/>
      <c r="H42" s="21"/>
    </row>
    <row r="43" spans="1:8">
      <c r="A43" s="1"/>
      <c r="B43" s="20"/>
      <c r="C43" s="1206"/>
      <c r="D43" s="1206"/>
      <c r="E43" s="1206"/>
      <c r="F43" s="1206"/>
      <c r="G43" s="20"/>
      <c r="H43" s="20"/>
    </row>
    <row r="44" spans="1:8">
      <c r="C44" s="1206"/>
      <c r="D44" s="1206"/>
      <c r="E44" s="1206"/>
      <c r="F44" s="1206"/>
    </row>
    <row r="46" spans="1:8" s="30" customFormat="1" ht="12.95" customHeight="1">
      <c r="A46" s="24" t="s">
        <v>44</v>
      </c>
      <c r="B46" s="25"/>
      <c r="C46" s="26" t="s">
        <v>45</v>
      </c>
      <c r="D46" s="26" t="s">
        <v>46</v>
      </c>
      <c r="E46" s="190" t="s">
        <v>47</v>
      </c>
      <c r="F46" s="27" t="s">
        <v>48</v>
      </c>
      <c r="G46" s="28" t="s">
        <v>49</v>
      </c>
      <c r="H46" s="29" t="s">
        <v>50</v>
      </c>
    </row>
    <row r="47" spans="1:8" s="30" customFormat="1" thickBot="1">
      <c r="A47" s="31" t="s">
        <v>51</v>
      </c>
      <c r="B47" s="32"/>
      <c r="C47" s="33" t="s">
        <v>51</v>
      </c>
      <c r="D47" s="34"/>
      <c r="E47" s="191" t="s">
        <v>51</v>
      </c>
      <c r="F47" s="36"/>
      <c r="G47" s="37" t="s">
        <v>52</v>
      </c>
      <c r="H47" s="38"/>
    </row>
    <row r="48" spans="1:8" ht="13.5" thickTop="1">
      <c r="A48" s="39" t="s">
        <v>8</v>
      </c>
      <c r="B48" s="40"/>
      <c r="C48" s="41" t="s">
        <v>7</v>
      </c>
      <c r="D48" s="42"/>
      <c r="E48" s="45"/>
      <c r="F48" s="44"/>
      <c r="G48" s="43"/>
      <c r="H48" s="45"/>
    </row>
    <row r="49" spans="1:8">
      <c r="A49" s="97"/>
      <c r="B49" s="97"/>
      <c r="C49" s="46"/>
      <c r="D49" s="47"/>
      <c r="E49" s="49"/>
      <c r="F49" s="48"/>
      <c r="G49" s="98"/>
      <c r="H49" s="49"/>
    </row>
    <row r="50" spans="1:8" s="50" customFormat="1">
      <c r="A50" s="153" t="s">
        <v>53</v>
      </c>
      <c r="B50" s="154"/>
      <c r="C50" s="155" t="s">
        <v>12</v>
      </c>
      <c r="D50" s="156"/>
      <c r="E50" s="158"/>
      <c r="F50" s="157"/>
      <c r="G50" s="137"/>
      <c r="H50" s="158"/>
    </row>
    <row r="51" spans="1:8" s="50" customFormat="1" ht="25.5">
      <c r="A51" s="133">
        <v>11</v>
      </c>
      <c r="B51" s="133">
        <v>122</v>
      </c>
      <c r="C51" s="159" t="s">
        <v>145</v>
      </c>
      <c r="D51" s="160"/>
      <c r="E51" s="139">
        <v>0.32</v>
      </c>
      <c r="F51" s="162" t="s">
        <v>54</v>
      </c>
      <c r="G51" s="139"/>
      <c r="H51" s="978">
        <f>E51*G51</f>
        <v>0</v>
      </c>
    </row>
    <row r="52" spans="1:8" s="50" customFormat="1">
      <c r="A52" s="133"/>
      <c r="B52" s="133"/>
      <c r="C52" s="159"/>
      <c r="D52" s="156"/>
      <c r="E52" s="158"/>
      <c r="F52" s="157"/>
      <c r="G52" s="137"/>
      <c r="H52" s="978"/>
    </row>
    <row r="53" spans="1:8" s="50" customFormat="1" ht="25.5">
      <c r="A53" s="133">
        <v>11</v>
      </c>
      <c r="B53" s="133">
        <v>222</v>
      </c>
      <c r="C53" s="159" t="s">
        <v>146</v>
      </c>
      <c r="D53" s="160"/>
      <c r="E53" s="139">
        <v>17</v>
      </c>
      <c r="F53" s="163" t="s">
        <v>10</v>
      </c>
      <c r="G53" s="139"/>
      <c r="H53" s="978">
        <f>E53*G53</f>
        <v>0</v>
      </c>
    </row>
    <row r="54" spans="1:8" s="50" customFormat="1">
      <c r="A54" s="133"/>
      <c r="B54" s="133"/>
      <c r="C54" s="159"/>
      <c r="D54" s="156"/>
      <c r="E54" s="158"/>
      <c r="F54" s="157"/>
      <c r="G54" s="137"/>
      <c r="H54" s="978"/>
    </row>
    <row r="55" spans="1:8" s="50" customFormat="1">
      <c r="A55" s="153" t="s">
        <v>30</v>
      </c>
      <c r="B55" s="154"/>
      <c r="C55" s="155" t="s">
        <v>11</v>
      </c>
      <c r="D55" s="164"/>
      <c r="E55" s="167"/>
      <c r="F55" s="166"/>
      <c r="G55" s="165"/>
      <c r="H55" s="979"/>
    </row>
    <row r="56" spans="1:8" s="50" customFormat="1">
      <c r="A56" s="168" t="s">
        <v>55</v>
      </c>
      <c r="B56" s="169"/>
      <c r="C56" s="170" t="s">
        <v>56</v>
      </c>
      <c r="D56" s="171"/>
      <c r="E56" s="174"/>
      <c r="F56" s="173"/>
      <c r="G56" s="172"/>
      <c r="H56" s="980"/>
    </row>
    <row r="57" spans="1:8" s="50" customFormat="1" ht="38.25">
      <c r="A57" s="133">
        <v>12</v>
      </c>
      <c r="B57" s="133">
        <v>122</v>
      </c>
      <c r="C57" s="159" t="s">
        <v>114</v>
      </c>
      <c r="D57" s="160" t="s">
        <v>147</v>
      </c>
      <c r="E57" s="274">
        <v>120</v>
      </c>
      <c r="F57" s="138" t="s">
        <v>28</v>
      </c>
      <c r="G57" s="161"/>
      <c r="H57" s="978">
        <f>E57*G57</f>
        <v>0</v>
      </c>
    </row>
    <row r="58" spans="1:8" s="50" customFormat="1">
      <c r="A58" s="133"/>
      <c r="B58" s="133"/>
      <c r="C58" s="159"/>
      <c r="D58" s="160"/>
      <c r="E58" s="139"/>
      <c r="F58" s="138"/>
      <c r="G58" s="161"/>
      <c r="H58" s="978"/>
    </row>
    <row r="59" spans="1:8" s="50" customFormat="1" ht="38.25">
      <c r="A59" s="133">
        <v>12</v>
      </c>
      <c r="B59" s="133">
        <v>142</v>
      </c>
      <c r="C59" s="159" t="s">
        <v>148</v>
      </c>
      <c r="D59" s="875" t="s">
        <v>678</v>
      </c>
      <c r="E59" s="139">
        <v>70</v>
      </c>
      <c r="F59" s="138" t="s">
        <v>28</v>
      </c>
      <c r="G59" s="161"/>
      <c r="H59" s="978">
        <f>E59*G59</f>
        <v>0</v>
      </c>
    </row>
    <row r="60" spans="1:8" s="50" customFormat="1">
      <c r="A60" s="133"/>
      <c r="B60" s="133"/>
      <c r="C60" s="159"/>
      <c r="D60" s="160"/>
      <c r="E60" s="139"/>
      <c r="F60" s="138"/>
      <c r="G60" s="161"/>
      <c r="H60" s="978"/>
    </row>
    <row r="61" spans="1:8" s="50" customFormat="1" ht="25.5">
      <c r="A61" s="133">
        <v>12</v>
      </c>
      <c r="B61" s="133">
        <v>151</v>
      </c>
      <c r="C61" s="159" t="s">
        <v>149</v>
      </c>
      <c r="D61" s="875" t="s">
        <v>678</v>
      </c>
      <c r="E61" s="139">
        <v>5</v>
      </c>
      <c r="F61" s="138" t="s">
        <v>10</v>
      </c>
      <c r="G61" s="161"/>
      <c r="H61" s="978">
        <f>E61*G61</f>
        <v>0</v>
      </c>
    </row>
    <row r="62" spans="1:8" s="50" customFormat="1">
      <c r="A62" s="133"/>
      <c r="B62" s="133"/>
      <c r="C62" s="159"/>
      <c r="D62" s="160"/>
      <c r="E62" s="139"/>
      <c r="F62" s="138"/>
      <c r="G62" s="161"/>
      <c r="H62" s="978"/>
    </row>
    <row r="63" spans="1:8" s="50" customFormat="1" ht="25.5">
      <c r="A63" s="133">
        <v>12</v>
      </c>
      <c r="B63" s="133">
        <v>152</v>
      </c>
      <c r="C63" s="159" t="s">
        <v>150</v>
      </c>
      <c r="D63" s="875" t="s">
        <v>678</v>
      </c>
      <c r="E63" s="139">
        <v>5</v>
      </c>
      <c r="F63" s="138" t="s">
        <v>10</v>
      </c>
      <c r="G63" s="161"/>
      <c r="H63" s="978">
        <f>E63*G63</f>
        <v>0</v>
      </c>
    </row>
    <row r="64" spans="1:8" s="50" customFormat="1">
      <c r="A64" s="133"/>
      <c r="B64" s="133"/>
      <c r="C64" s="159"/>
      <c r="D64" s="160"/>
      <c r="E64" s="139"/>
      <c r="F64" s="138"/>
      <c r="G64" s="161"/>
      <c r="H64" s="978"/>
    </row>
    <row r="65" spans="1:8" s="50" customFormat="1" ht="38.25">
      <c r="A65" s="133">
        <v>12</v>
      </c>
      <c r="B65" s="133">
        <v>162</v>
      </c>
      <c r="C65" s="159" t="s">
        <v>151</v>
      </c>
      <c r="D65" s="160"/>
      <c r="E65" s="139">
        <f>E61</f>
        <v>5</v>
      </c>
      <c r="F65" s="138" t="s">
        <v>10</v>
      </c>
      <c r="G65" s="161"/>
      <c r="H65" s="978">
        <f>E65*G65</f>
        <v>0</v>
      </c>
    </row>
    <row r="66" spans="1:8" s="50" customFormat="1">
      <c r="A66" s="133"/>
      <c r="B66" s="133"/>
      <c r="C66" s="159"/>
      <c r="D66" s="160"/>
      <c r="E66" s="139"/>
      <c r="F66" s="138"/>
      <c r="G66" s="161"/>
      <c r="H66" s="978"/>
    </row>
    <row r="67" spans="1:8" s="50" customFormat="1" ht="38.25">
      <c r="A67" s="133">
        <v>12</v>
      </c>
      <c r="B67" s="133">
        <v>165</v>
      </c>
      <c r="C67" s="159" t="s">
        <v>152</v>
      </c>
      <c r="D67" s="160"/>
      <c r="E67" s="139">
        <f>E63</f>
        <v>5</v>
      </c>
      <c r="F67" s="138" t="s">
        <v>10</v>
      </c>
      <c r="G67" s="161"/>
      <c r="H67" s="978">
        <f>E67*G67</f>
        <v>0</v>
      </c>
    </row>
    <row r="68" spans="1:8" s="50" customFormat="1">
      <c r="A68" s="133"/>
      <c r="B68" s="133"/>
      <c r="C68" s="159"/>
      <c r="D68" s="160"/>
      <c r="E68" s="139"/>
      <c r="F68" s="138"/>
      <c r="G68" s="161"/>
      <c r="H68" s="978"/>
    </row>
    <row r="69" spans="1:8" s="50" customFormat="1">
      <c r="A69" s="175" t="s">
        <v>57</v>
      </c>
      <c r="B69" s="169"/>
      <c r="C69" s="170" t="s">
        <v>58</v>
      </c>
      <c r="D69" s="176"/>
      <c r="E69" s="179"/>
      <c r="F69" s="178"/>
      <c r="G69" s="177"/>
      <c r="H69" s="981"/>
    </row>
    <row r="70" spans="1:8" s="50" customFormat="1">
      <c r="A70" s="133" t="s">
        <v>113</v>
      </c>
      <c r="B70" s="134" t="s">
        <v>95</v>
      </c>
      <c r="C70" s="159" t="s">
        <v>161</v>
      </c>
      <c r="D70" s="160"/>
      <c r="E70" s="139">
        <v>1</v>
      </c>
      <c r="F70" s="138" t="s">
        <v>10</v>
      </c>
      <c r="G70" s="161"/>
      <c r="H70" s="978">
        <f>E70*G70</f>
        <v>0</v>
      </c>
    </row>
    <row r="71" spans="1:8" s="50" customFormat="1">
      <c r="A71" s="153"/>
      <c r="B71" s="154"/>
      <c r="C71" s="155"/>
      <c r="D71" s="160"/>
      <c r="E71" s="139"/>
      <c r="F71" s="138"/>
      <c r="G71" s="161"/>
      <c r="H71" s="982"/>
    </row>
    <row r="72" spans="1:8" s="50" customFormat="1" ht="25.5">
      <c r="A72" s="133">
        <v>12</v>
      </c>
      <c r="B72" s="133">
        <v>221</v>
      </c>
      <c r="C72" s="159" t="s">
        <v>153</v>
      </c>
      <c r="D72" s="250" t="s">
        <v>668</v>
      </c>
      <c r="E72" s="139">
        <v>4</v>
      </c>
      <c r="F72" s="138" t="s">
        <v>10</v>
      </c>
      <c r="G72" s="161"/>
      <c r="H72" s="978">
        <f>E72*G72</f>
        <v>0</v>
      </c>
    </row>
    <row r="73" spans="1:8" s="50" customFormat="1">
      <c r="A73" s="153"/>
      <c r="B73" s="154"/>
      <c r="C73" s="155"/>
      <c r="D73" s="160"/>
      <c r="E73" s="139"/>
      <c r="F73" s="138"/>
      <c r="G73" s="161"/>
      <c r="H73" s="982"/>
    </row>
    <row r="74" spans="1:8" s="50" customFormat="1" ht="25.5">
      <c r="A74" s="133">
        <v>12</v>
      </c>
      <c r="B74" s="133">
        <v>222</v>
      </c>
      <c r="C74" s="159" t="s">
        <v>154</v>
      </c>
      <c r="D74" s="250" t="s">
        <v>669</v>
      </c>
      <c r="E74" s="139">
        <v>2</v>
      </c>
      <c r="F74" s="138" t="s">
        <v>10</v>
      </c>
      <c r="G74" s="161"/>
      <c r="H74" s="978">
        <f>E74*G74</f>
        <v>0</v>
      </c>
    </row>
    <row r="75" spans="1:8" s="50" customFormat="1">
      <c r="A75" s="153"/>
      <c r="B75" s="154"/>
      <c r="C75" s="155"/>
      <c r="D75" s="160"/>
      <c r="E75" s="139"/>
      <c r="F75" s="138"/>
      <c r="G75" s="161"/>
      <c r="H75" s="982"/>
    </row>
    <row r="76" spans="1:8" ht="14.25">
      <c r="A76" s="133">
        <v>12</v>
      </c>
      <c r="B76" s="133">
        <v>231</v>
      </c>
      <c r="C76" s="159" t="s">
        <v>115</v>
      </c>
      <c r="D76" s="160"/>
      <c r="E76" s="139">
        <v>16</v>
      </c>
      <c r="F76" s="138" t="s">
        <v>29</v>
      </c>
      <c r="G76" s="161"/>
      <c r="H76" s="978">
        <f>E76*G76</f>
        <v>0</v>
      </c>
    </row>
    <row r="77" spans="1:8">
      <c r="A77" s="133"/>
      <c r="B77" s="133"/>
      <c r="C77" s="159"/>
      <c r="D77" s="160"/>
      <c r="E77" s="139"/>
      <c r="F77" s="138"/>
      <c r="G77" s="161"/>
      <c r="H77" s="978"/>
    </row>
    <row r="78" spans="1:8">
      <c r="A78" s="133">
        <v>12</v>
      </c>
      <c r="B78" s="133">
        <v>263</v>
      </c>
      <c r="C78" s="159" t="s">
        <v>155</v>
      </c>
      <c r="D78" s="160"/>
      <c r="E78" s="139">
        <v>5</v>
      </c>
      <c r="F78" s="138" t="s">
        <v>10</v>
      </c>
      <c r="G78" s="161"/>
      <c r="H78" s="978">
        <f>E78*G78</f>
        <v>0</v>
      </c>
    </row>
    <row r="79" spans="1:8">
      <c r="A79" s="133"/>
      <c r="B79" s="133"/>
      <c r="C79" s="159"/>
      <c r="D79" s="160"/>
      <c r="E79" s="139"/>
      <c r="F79" s="138"/>
      <c r="G79" s="161"/>
      <c r="H79" s="978"/>
    </row>
    <row r="80" spans="1:8" ht="25.5">
      <c r="A80" s="133">
        <v>12</v>
      </c>
      <c r="B80" s="133">
        <v>282</v>
      </c>
      <c r="C80" s="159" t="s">
        <v>116</v>
      </c>
      <c r="D80" s="250" t="s">
        <v>117</v>
      </c>
      <c r="E80" s="139">
        <v>2</v>
      </c>
      <c r="F80" s="138" t="s">
        <v>10</v>
      </c>
      <c r="G80" s="161"/>
      <c r="H80" s="978">
        <f>E80*G80</f>
        <v>0</v>
      </c>
    </row>
    <row r="81" spans="1:8">
      <c r="A81" s="133"/>
      <c r="B81" s="133"/>
      <c r="C81" s="159"/>
      <c r="D81" s="180"/>
      <c r="E81" s="139"/>
      <c r="F81" s="138"/>
      <c r="G81" s="161"/>
      <c r="H81" s="978"/>
    </row>
    <row r="82" spans="1:8" ht="25.5">
      <c r="A82" s="133">
        <v>12</v>
      </c>
      <c r="B82" s="133">
        <v>283</v>
      </c>
      <c r="C82" s="159" t="s">
        <v>156</v>
      </c>
      <c r="D82" s="180" t="s">
        <v>117</v>
      </c>
      <c r="E82" s="139">
        <v>1</v>
      </c>
      <c r="F82" s="138" t="s">
        <v>10</v>
      </c>
      <c r="G82" s="161"/>
      <c r="H82" s="978">
        <f>E82*G82</f>
        <v>0</v>
      </c>
    </row>
    <row r="83" spans="1:8">
      <c r="A83" s="133"/>
      <c r="B83" s="133"/>
      <c r="C83" s="159"/>
      <c r="D83" s="180"/>
      <c r="E83" s="139"/>
      <c r="F83" s="138"/>
      <c r="G83" s="161"/>
      <c r="H83" s="978"/>
    </row>
    <row r="84" spans="1:8" ht="14.25">
      <c r="A84" s="133">
        <v>12</v>
      </c>
      <c r="B84" s="133">
        <v>286</v>
      </c>
      <c r="C84" s="159" t="s">
        <v>157</v>
      </c>
      <c r="D84" s="180" t="s">
        <v>117</v>
      </c>
      <c r="E84" s="139">
        <v>0.6</v>
      </c>
      <c r="F84" s="138" t="s">
        <v>28</v>
      </c>
      <c r="G84" s="161"/>
      <c r="H84" s="978">
        <f>E84*G84</f>
        <v>0</v>
      </c>
    </row>
    <row r="85" spans="1:8">
      <c r="A85" s="133"/>
      <c r="B85" s="133"/>
      <c r="C85" s="159"/>
      <c r="D85" s="180"/>
      <c r="E85" s="139"/>
      <c r="F85" s="138"/>
      <c r="G85" s="161"/>
      <c r="H85" s="978"/>
    </row>
    <row r="86" spans="1:8" ht="25.5">
      <c r="A86" s="133">
        <v>12</v>
      </c>
      <c r="B86" s="133">
        <v>291</v>
      </c>
      <c r="C86" s="159" t="s">
        <v>158</v>
      </c>
      <c r="D86" s="180" t="s">
        <v>159</v>
      </c>
      <c r="E86" s="274">
        <v>60</v>
      </c>
      <c r="F86" s="138" t="s">
        <v>28</v>
      </c>
      <c r="G86" s="161"/>
      <c r="H86" s="978">
        <f>E86*G86</f>
        <v>0</v>
      </c>
    </row>
    <row r="87" spans="1:8">
      <c r="A87" s="133"/>
      <c r="B87" s="133"/>
      <c r="C87" s="159"/>
      <c r="D87" s="180"/>
      <c r="E87" s="139"/>
      <c r="F87" s="138"/>
      <c r="G87" s="161"/>
      <c r="H87" s="978"/>
    </row>
    <row r="88" spans="1:8" ht="25.5">
      <c r="A88" s="133">
        <v>12</v>
      </c>
      <c r="B88" s="133">
        <v>293</v>
      </c>
      <c r="C88" s="159" t="s">
        <v>160</v>
      </c>
      <c r="D88" s="180"/>
      <c r="E88" s="139">
        <v>15</v>
      </c>
      <c r="F88" s="138" t="s">
        <v>28</v>
      </c>
      <c r="G88" s="161"/>
      <c r="H88" s="978">
        <f>E88*G88</f>
        <v>0</v>
      </c>
    </row>
    <row r="89" spans="1:8">
      <c r="A89" s="133"/>
      <c r="B89" s="133"/>
      <c r="C89" s="159"/>
      <c r="D89" s="160"/>
      <c r="E89" s="139"/>
      <c r="F89" s="138"/>
      <c r="G89" s="161"/>
      <c r="H89" s="978"/>
    </row>
    <row r="90" spans="1:8">
      <c r="A90" s="175" t="s">
        <v>59</v>
      </c>
      <c r="B90" s="169"/>
      <c r="C90" s="170" t="s">
        <v>60</v>
      </c>
      <c r="D90" s="171"/>
      <c r="E90" s="174"/>
      <c r="F90" s="173"/>
      <c r="G90" s="172"/>
      <c r="H90" s="980"/>
    </row>
    <row r="91" spans="1:8" ht="25.5">
      <c r="A91" s="133">
        <v>12</v>
      </c>
      <c r="B91" s="133">
        <v>322</v>
      </c>
      <c r="C91" s="159" t="s">
        <v>61</v>
      </c>
      <c r="D91" s="136"/>
      <c r="E91" s="139">
        <v>1900</v>
      </c>
      <c r="F91" s="138" t="s">
        <v>28</v>
      </c>
      <c r="G91" s="161"/>
      <c r="H91" s="978">
        <f>E91*G91</f>
        <v>0</v>
      </c>
    </row>
    <row r="92" spans="1:8">
      <c r="A92" s="133"/>
      <c r="B92" s="133"/>
      <c r="C92" s="159"/>
      <c r="D92" s="136"/>
      <c r="E92" s="139"/>
      <c r="F92" s="138"/>
      <c r="G92" s="161"/>
      <c r="H92" s="978"/>
    </row>
    <row r="93" spans="1:8" ht="25.5">
      <c r="A93" s="133">
        <v>12</v>
      </c>
      <c r="B93" s="133">
        <v>342</v>
      </c>
      <c r="C93" s="159" t="s">
        <v>162</v>
      </c>
      <c r="D93" s="136"/>
      <c r="E93" s="139">
        <v>88</v>
      </c>
      <c r="F93" s="138" t="s">
        <v>28</v>
      </c>
      <c r="G93" s="161"/>
      <c r="H93" s="978">
        <f>E93*G93</f>
        <v>0</v>
      </c>
    </row>
    <row r="94" spans="1:8">
      <c r="A94" s="133"/>
      <c r="B94" s="133"/>
      <c r="C94" s="159"/>
      <c r="D94" s="160"/>
      <c r="E94" s="139"/>
      <c r="F94" s="138"/>
      <c r="G94" s="161"/>
      <c r="H94" s="978"/>
    </row>
    <row r="95" spans="1:8" ht="33.75">
      <c r="A95" s="133">
        <v>12</v>
      </c>
      <c r="B95" s="133">
        <v>372</v>
      </c>
      <c r="C95" s="159" t="s">
        <v>62</v>
      </c>
      <c r="D95" s="180" t="s">
        <v>163</v>
      </c>
      <c r="E95" s="139">
        <v>28</v>
      </c>
      <c r="F95" s="138" t="s">
        <v>28</v>
      </c>
      <c r="G95" s="161"/>
      <c r="H95" s="978">
        <f>E95*G95</f>
        <v>0</v>
      </c>
    </row>
    <row r="96" spans="1:8">
      <c r="A96" s="133"/>
      <c r="B96" s="133"/>
      <c r="C96" s="159"/>
      <c r="D96" s="180"/>
      <c r="E96" s="139"/>
      <c r="F96" s="138"/>
      <c r="G96" s="161"/>
      <c r="H96" s="978"/>
    </row>
    <row r="97" spans="1:8" ht="33.75">
      <c r="A97" s="133">
        <v>12</v>
      </c>
      <c r="B97" s="133">
        <v>382</v>
      </c>
      <c r="C97" s="159" t="s">
        <v>63</v>
      </c>
      <c r="D97" s="180" t="s">
        <v>164</v>
      </c>
      <c r="E97" s="139">
        <v>16</v>
      </c>
      <c r="F97" s="138" t="s">
        <v>29</v>
      </c>
      <c r="G97" s="161"/>
      <c r="H97" s="978">
        <f>E97*G97</f>
        <v>0</v>
      </c>
    </row>
    <row r="98" spans="1:8">
      <c r="A98" s="133"/>
      <c r="B98" s="133"/>
      <c r="C98" s="159"/>
      <c r="D98" s="160"/>
      <c r="E98" s="139"/>
      <c r="F98" s="138"/>
      <c r="G98" s="161"/>
      <c r="H98" s="978"/>
    </row>
    <row r="99" spans="1:8" ht="25.5">
      <c r="A99" s="133">
        <v>12</v>
      </c>
      <c r="B99" s="133">
        <v>391</v>
      </c>
      <c r="C99" s="159" t="s">
        <v>64</v>
      </c>
      <c r="D99" s="160"/>
      <c r="E99" s="139">
        <v>103</v>
      </c>
      <c r="F99" s="138" t="s">
        <v>29</v>
      </c>
      <c r="G99" s="161"/>
      <c r="H99" s="978">
        <f>E99*G99</f>
        <v>0</v>
      </c>
    </row>
    <row r="100" spans="1:8">
      <c r="A100" s="133"/>
      <c r="B100" s="133"/>
      <c r="C100" s="159"/>
      <c r="D100" s="160"/>
      <c r="E100" s="139"/>
      <c r="F100" s="138"/>
      <c r="G100" s="161"/>
      <c r="H100" s="978"/>
    </row>
    <row r="101" spans="1:8">
      <c r="A101" s="175" t="s">
        <v>165</v>
      </c>
      <c r="B101" s="169"/>
      <c r="C101" s="170" t="s">
        <v>166</v>
      </c>
      <c r="D101" s="171"/>
      <c r="E101" s="174"/>
      <c r="F101" s="173"/>
      <c r="G101" s="172"/>
      <c r="H101" s="980"/>
    </row>
    <row r="102" spans="1:8" ht="25.5">
      <c r="A102" s="133">
        <v>12</v>
      </c>
      <c r="B102" s="133">
        <v>411</v>
      </c>
      <c r="C102" s="159" t="s">
        <v>167</v>
      </c>
      <c r="D102" s="136"/>
      <c r="E102" s="139">
        <v>10</v>
      </c>
      <c r="F102" s="138" t="s">
        <v>29</v>
      </c>
      <c r="G102" s="161"/>
      <c r="H102" s="978">
        <f>E102*G102</f>
        <v>0</v>
      </c>
    </row>
    <row r="103" spans="1:8">
      <c r="A103" s="133"/>
      <c r="B103" s="133"/>
      <c r="C103" s="159"/>
      <c r="D103" s="160"/>
      <c r="E103" s="139"/>
      <c r="F103" s="138"/>
      <c r="G103" s="161"/>
      <c r="H103" s="978"/>
    </row>
    <row r="104" spans="1:8" ht="25.5">
      <c r="A104" s="133">
        <v>12</v>
      </c>
      <c r="B104" s="133">
        <v>431</v>
      </c>
      <c r="C104" s="159" t="s">
        <v>168</v>
      </c>
      <c r="D104" s="136"/>
      <c r="E104" s="139">
        <v>2</v>
      </c>
      <c r="F104" s="138" t="s">
        <v>29</v>
      </c>
      <c r="G104" s="161"/>
      <c r="H104" s="978">
        <f>E104*G104</f>
        <v>0</v>
      </c>
    </row>
    <row r="105" spans="1:8">
      <c r="A105" s="133"/>
      <c r="B105" s="133"/>
      <c r="C105" s="159"/>
      <c r="D105" s="136"/>
      <c r="E105" s="139"/>
      <c r="F105" s="138"/>
      <c r="G105" s="161"/>
      <c r="H105" s="978"/>
    </row>
    <row r="106" spans="1:8" ht="25.5">
      <c r="A106" s="133">
        <v>12</v>
      </c>
      <c r="B106" s="133">
        <v>475</v>
      </c>
      <c r="C106" s="159" t="s">
        <v>169</v>
      </c>
      <c r="D106" s="136" t="s">
        <v>170</v>
      </c>
      <c r="E106" s="139">
        <v>16</v>
      </c>
      <c r="F106" s="138" t="s">
        <v>13</v>
      </c>
      <c r="G106" s="161"/>
      <c r="H106" s="978">
        <f>E106*G106</f>
        <v>0</v>
      </c>
    </row>
    <row r="107" spans="1:8">
      <c r="A107" s="133"/>
      <c r="B107" s="133"/>
      <c r="C107" s="159"/>
      <c r="D107" s="136"/>
      <c r="E107" s="139"/>
      <c r="F107" s="138"/>
      <c r="G107" s="161"/>
      <c r="H107" s="978"/>
    </row>
    <row r="108" spans="1:8">
      <c r="A108" s="153" t="s">
        <v>108</v>
      </c>
      <c r="B108" s="154"/>
      <c r="C108" s="155" t="s">
        <v>109</v>
      </c>
      <c r="D108" s="164"/>
      <c r="E108" s="167"/>
      <c r="F108" s="166"/>
      <c r="G108" s="165"/>
      <c r="H108" s="979"/>
    </row>
    <row r="109" spans="1:8">
      <c r="A109" s="175" t="s">
        <v>172</v>
      </c>
      <c r="B109" s="169"/>
      <c r="C109" s="170" t="s">
        <v>171</v>
      </c>
      <c r="D109" s="171"/>
      <c r="E109" s="174"/>
      <c r="F109" s="173"/>
      <c r="G109" s="172"/>
      <c r="H109" s="980"/>
    </row>
    <row r="110" spans="1:8" ht="25.5">
      <c r="A110" s="133">
        <v>13</v>
      </c>
      <c r="B110" s="133">
        <v>311</v>
      </c>
      <c r="C110" s="159" t="s">
        <v>173</v>
      </c>
      <c r="D110" s="180"/>
      <c r="E110" s="139">
        <v>1</v>
      </c>
      <c r="F110" s="138" t="s">
        <v>10</v>
      </c>
      <c r="G110" s="161"/>
      <c r="H110" s="978">
        <f>E110*G110</f>
        <v>0</v>
      </c>
    </row>
    <row r="111" spans="1:8">
      <c r="A111" s="133"/>
      <c r="B111" s="133"/>
      <c r="C111" s="159"/>
      <c r="D111" s="180"/>
      <c r="E111" s="139"/>
      <c r="F111" s="138"/>
      <c r="G111" s="161"/>
      <c r="H111" s="978"/>
    </row>
    <row r="112" spans="1:8" ht="25.5">
      <c r="A112" s="133">
        <v>13</v>
      </c>
      <c r="B112" s="133">
        <v>312</v>
      </c>
      <c r="C112" s="159" t="s">
        <v>174</v>
      </c>
      <c r="D112" s="180"/>
      <c r="E112" s="139">
        <v>1</v>
      </c>
      <c r="F112" s="138" t="s">
        <v>10</v>
      </c>
      <c r="G112" s="161"/>
      <c r="H112" s="978">
        <f>E112*G112</f>
        <v>0</v>
      </c>
    </row>
    <row r="113" spans="1:8" ht="13.5" thickBot="1">
      <c r="A113" s="51"/>
      <c r="B113" s="51"/>
      <c r="C113" s="52"/>
      <c r="D113" s="53"/>
      <c r="E113" s="56"/>
      <c r="F113" s="55"/>
      <c r="G113" s="54"/>
      <c r="H113" s="983"/>
    </row>
    <row r="114" spans="1:8" ht="15">
      <c r="A114" s="57" t="s">
        <v>8</v>
      </c>
      <c r="B114" s="58"/>
      <c r="C114" s="59" t="s">
        <v>7</v>
      </c>
      <c r="D114" s="42"/>
      <c r="E114" s="192"/>
      <c r="F114" s="61"/>
      <c r="G114" s="62" t="s">
        <v>65</v>
      </c>
      <c r="H114" s="984">
        <f>SUM(H49:H113)</f>
        <v>0</v>
      </c>
    </row>
    <row r="115" spans="1:8" ht="15">
      <c r="A115" s="64"/>
      <c r="B115" s="64"/>
      <c r="C115" s="2"/>
      <c r="D115" s="65"/>
      <c r="E115" s="193"/>
      <c r="F115" s="67"/>
      <c r="G115" s="66"/>
      <c r="H115" s="985"/>
    </row>
    <row r="116" spans="1:8">
      <c r="A116" s="24" t="s">
        <v>44</v>
      </c>
      <c r="B116" s="25"/>
      <c r="C116" s="26" t="s">
        <v>45</v>
      </c>
      <c r="D116" s="26" t="s">
        <v>46</v>
      </c>
      <c r="E116" s="194" t="s">
        <v>47</v>
      </c>
      <c r="F116" s="69" t="s">
        <v>48</v>
      </c>
      <c r="G116" s="70" t="s">
        <v>49</v>
      </c>
      <c r="H116" s="986" t="s">
        <v>50</v>
      </c>
    </row>
    <row r="117" spans="1:8" ht="13.5" thickBot="1">
      <c r="A117" s="31" t="s">
        <v>51</v>
      </c>
      <c r="B117" s="32"/>
      <c r="C117" s="33" t="s">
        <v>51</v>
      </c>
      <c r="D117" s="34"/>
      <c r="E117" s="195" t="s">
        <v>51</v>
      </c>
      <c r="F117" s="73"/>
      <c r="G117" s="74" t="s">
        <v>52</v>
      </c>
      <c r="H117" s="987"/>
    </row>
    <row r="118" spans="1:8" ht="13.5" thickTop="1">
      <c r="A118" s="39" t="s">
        <v>31</v>
      </c>
      <c r="B118" s="40"/>
      <c r="C118" s="41" t="s">
        <v>66</v>
      </c>
      <c r="D118" s="42"/>
      <c r="E118" s="78"/>
      <c r="F118" s="77"/>
      <c r="G118" s="76"/>
      <c r="H118" s="988"/>
    </row>
    <row r="119" spans="1:8">
      <c r="E119" s="81"/>
      <c r="F119" s="80"/>
      <c r="G119" s="50"/>
      <c r="H119" s="989"/>
    </row>
    <row r="120" spans="1:8">
      <c r="A120" s="175" t="s">
        <v>67</v>
      </c>
      <c r="B120" s="169"/>
      <c r="C120" s="170" t="s">
        <v>17</v>
      </c>
      <c r="D120" s="171"/>
      <c r="E120" s="174"/>
      <c r="F120" s="173"/>
      <c r="G120" s="172"/>
      <c r="H120" s="980"/>
    </row>
    <row r="121" spans="1:8" ht="25.5">
      <c r="A121" s="199" t="s">
        <v>16</v>
      </c>
      <c r="B121" s="133">
        <v>112</v>
      </c>
      <c r="C121" s="135" t="s">
        <v>26</v>
      </c>
      <c r="D121" s="205" t="s">
        <v>175</v>
      </c>
      <c r="E121" s="167">
        <v>170</v>
      </c>
      <c r="F121" s="138" t="s">
        <v>13</v>
      </c>
      <c r="G121" s="200"/>
      <c r="H121" s="982">
        <f>E121*G121</f>
        <v>0</v>
      </c>
    </row>
    <row r="122" spans="1:8">
      <c r="A122" s="133"/>
      <c r="B122" s="133"/>
      <c r="C122" s="135"/>
      <c r="D122" s="164"/>
      <c r="E122" s="167"/>
      <c r="F122" s="138"/>
      <c r="G122" s="165"/>
      <c r="H122" s="982"/>
    </row>
    <row r="123" spans="1:8" ht="25.5">
      <c r="A123" s="199" t="s">
        <v>16</v>
      </c>
      <c r="B123" s="133">
        <v>114</v>
      </c>
      <c r="C123" s="135" t="s">
        <v>68</v>
      </c>
      <c r="D123" s="164"/>
      <c r="E123" s="167">
        <v>240</v>
      </c>
      <c r="F123" s="138" t="s">
        <v>13</v>
      </c>
      <c r="G123" s="200"/>
      <c r="H123" s="982">
        <f>E123*G123</f>
        <v>0</v>
      </c>
    </row>
    <row r="124" spans="1:8">
      <c r="A124" s="133"/>
      <c r="B124" s="133"/>
      <c r="C124" s="135"/>
      <c r="D124" s="164"/>
      <c r="E124" s="167"/>
      <c r="F124" s="138"/>
      <c r="G124" s="165"/>
      <c r="H124" s="982"/>
    </row>
    <row r="125" spans="1:8" ht="25.5">
      <c r="A125" s="133">
        <v>21</v>
      </c>
      <c r="B125" s="133">
        <v>224</v>
      </c>
      <c r="C125" s="159" t="s">
        <v>176</v>
      </c>
      <c r="D125" s="160"/>
      <c r="E125" s="139">
        <v>661</v>
      </c>
      <c r="F125" s="138" t="s">
        <v>13</v>
      </c>
      <c r="G125" s="161"/>
      <c r="H125" s="982">
        <f>E125*G125</f>
        <v>0</v>
      </c>
    </row>
    <row r="126" spans="1:8">
      <c r="A126" s="133"/>
      <c r="B126" s="133"/>
      <c r="C126" s="135"/>
      <c r="D126" s="164"/>
      <c r="E126" s="167"/>
      <c r="F126" s="138"/>
      <c r="G126" s="165"/>
      <c r="H126" s="982"/>
    </row>
    <row r="127" spans="1:8" ht="25.5">
      <c r="A127" s="133">
        <v>21</v>
      </c>
      <c r="B127" s="133">
        <v>243</v>
      </c>
      <c r="C127" s="159" t="s">
        <v>69</v>
      </c>
      <c r="D127" s="160"/>
      <c r="E127" s="139">
        <v>1352</v>
      </c>
      <c r="F127" s="138" t="s">
        <v>13</v>
      </c>
      <c r="G127" s="161"/>
      <c r="H127" s="982">
        <f>E127*G127</f>
        <v>0</v>
      </c>
    </row>
    <row r="128" spans="1:8" ht="13.15" customHeight="1">
      <c r="A128" s="133"/>
      <c r="B128" s="133"/>
      <c r="C128" s="159"/>
      <c r="D128" s="160"/>
      <c r="E128" s="139"/>
      <c r="F128" s="138"/>
      <c r="G128" s="161"/>
      <c r="H128" s="982"/>
    </row>
    <row r="129" spans="1:8" ht="25.5">
      <c r="A129" s="133">
        <v>21</v>
      </c>
      <c r="B129" s="133">
        <v>251</v>
      </c>
      <c r="C129" s="159" t="s">
        <v>177</v>
      </c>
      <c r="D129" s="160" t="s">
        <v>178</v>
      </c>
      <c r="E129" s="139">
        <v>445</v>
      </c>
      <c r="F129" s="138" t="s">
        <v>13</v>
      </c>
      <c r="G129" s="161"/>
      <c r="H129" s="982">
        <f>E129*G129</f>
        <v>0</v>
      </c>
    </row>
    <row r="130" spans="1:8" ht="13.15" customHeight="1">
      <c r="A130" s="133"/>
      <c r="B130" s="133"/>
      <c r="C130" s="159"/>
      <c r="D130" s="160"/>
      <c r="E130" s="139"/>
      <c r="F130" s="138"/>
      <c r="G130" s="161"/>
      <c r="H130" s="982"/>
    </row>
    <row r="131" spans="1:8" ht="25.5">
      <c r="A131" s="133">
        <v>21</v>
      </c>
      <c r="B131" s="133">
        <v>253</v>
      </c>
      <c r="C131" s="159" t="s">
        <v>179</v>
      </c>
      <c r="D131" s="160"/>
      <c r="E131" s="139">
        <v>942</v>
      </c>
      <c r="F131" s="138" t="s">
        <v>13</v>
      </c>
      <c r="G131" s="161"/>
      <c r="H131" s="982">
        <f>E131*G131</f>
        <v>0</v>
      </c>
    </row>
    <row r="132" spans="1:8" ht="13.15" customHeight="1">
      <c r="A132" s="133"/>
      <c r="B132" s="133"/>
      <c r="C132" s="159"/>
      <c r="D132" s="160"/>
      <c r="E132" s="139"/>
      <c r="F132" s="138"/>
      <c r="G132" s="161"/>
      <c r="H132" s="982"/>
    </row>
    <row r="133" spans="1:8" ht="51">
      <c r="A133" s="133">
        <v>21</v>
      </c>
      <c r="B133" s="133">
        <v>315</v>
      </c>
      <c r="C133" s="159" t="s">
        <v>180</v>
      </c>
      <c r="D133" s="160"/>
      <c r="E133" s="139">
        <v>71</v>
      </c>
      <c r="F133" s="138" t="s">
        <v>13</v>
      </c>
      <c r="G133" s="161"/>
      <c r="H133" s="982">
        <f>E133*G133</f>
        <v>0</v>
      </c>
    </row>
    <row r="134" spans="1:8" ht="13.15" customHeight="1">
      <c r="A134" s="133"/>
      <c r="B134" s="133"/>
      <c r="C134" s="159"/>
      <c r="D134" s="160"/>
      <c r="E134" s="139"/>
      <c r="F134" s="138"/>
      <c r="G134" s="161"/>
      <c r="H134" s="982"/>
    </row>
    <row r="135" spans="1:8" ht="51">
      <c r="A135" s="133">
        <v>21</v>
      </c>
      <c r="B135" s="133">
        <v>365</v>
      </c>
      <c r="C135" s="159" t="s">
        <v>181</v>
      </c>
      <c r="D135" s="160"/>
      <c r="E135" s="139">
        <v>39</v>
      </c>
      <c r="F135" s="138" t="s">
        <v>13</v>
      </c>
      <c r="G135" s="161"/>
      <c r="H135" s="982">
        <f>E135*G135</f>
        <v>0</v>
      </c>
    </row>
    <row r="136" spans="1:8" ht="13.15" customHeight="1">
      <c r="A136" s="133"/>
      <c r="B136" s="133"/>
      <c r="C136" s="159"/>
      <c r="D136" s="160"/>
      <c r="E136" s="139"/>
      <c r="F136" s="138"/>
      <c r="G136" s="161"/>
      <c r="H136" s="982"/>
    </row>
    <row r="137" spans="1:8" ht="51">
      <c r="A137" s="133">
        <v>21</v>
      </c>
      <c r="B137" s="133">
        <v>375</v>
      </c>
      <c r="C137" s="159" t="s">
        <v>182</v>
      </c>
      <c r="D137" s="160"/>
      <c r="E137" s="139">
        <v>5</v>
      </c>
      <c r="F137" s="138" t="s">
        <v>13</v>
      </c>
      <c r="G137" s="161"/>
      <c r="H137" s="982">
        <f>E137*G137</f>
        <v>0</v>
      </c>
    </row>
    <row r="138" spans="1:8">
      <c r="A138" s="133"/>
      <c r="B138" s="133"/>
      <c r="C138" s="159"/>
      <c r="D138" s="156"/>
      <c r="E138" s="158"/>
      <c r="F138" s="138"/>
      <c r="G138" s="137"/>
      <c r="H138" s="982"/>
    </row>
    <row r="139" spans="1:8">
      <c r="A139" s="175" t="s">
        <v>70</v>
      </c>
      <c r="B139" s="169"/>
      <c r="C139" s="170" t="s">
        <v>15</v>
      </c>
      <c r="D139" s="171"/>
      <c r="E139" s="174"/>
      <c r="F139" s="173"/>
      <c r="G139" s="172"/>
      <c r="H139" s="980"/>
    </row>
    <row r="140" spans="1:8" ht="25.5">
      <c r="A140" s="133">
        <v>22</v>
      </c>
      <c r="B140" s="133">
        <v>112</v>
      </c>
      <c r="C140" s="159" t="s">
        <v>118</v>
      </c>
      <c r="D140" s="156"/>
      <c r="E140" s="158">
        <v>101</v>
      </c>
      <c r="F140" s="138" t="s">
        <v>28</v>
      </c>
      <c r="G140" s="137"/>
      <c r="H140" s="982">
        <f>E140*G140</f>
        <v>0</v>
      </c>
    </row>
    <row r="141" spans="1:8">
      <c r="A141" s="133"/>
      <c r="B141" s="133"/>
      <c r="C141" s="159"/>
      <c r="D141" s="156"/>
      <c r="E141" s="158"/>
      <c r="F141" s="138"/>
      <c r="G141" s="137"/>
      <c r="H141" s="982"/>
    </row>
    <row r="142" spans="1:8" ht="25.5">
      <c r="A142" s="133">
        <v>22</v>
      </c>
      <c r="B142" s="133">
        <v>114</v>
      </c>
      <c r="C142" s="159" t="s">
        <v>71</v>
      </c>
      <c r="D142" s="156"/>
      <c r="E142" s="158">
        <v>1177</v>
      </c>
      <c r="F142" s="138" t="s">
        <v>28</v>
      </c>
      <c r="G142" s="137"/>
      <c r="H142" s="982">
        <f>E142*G142</f>
        <v>0</v>
      </c>
    </row>
    <row r="143" spans="1:8">
      <c r="A143" s="133"/>
      <c r="B143" s="133"/>
      <c r="C143" s="159"/>
      <c r="D143" s="156"/>
      <c r="E143" s="158"/>
      <c r="F143" s="138"/>
      <c r="G143" s="137"/>
      <c r="H143" s="982"/>
    </row>
    <row r="144" spans="1:8" ht="25.5">
      <c r="A144" s="133">
        <v>22</v>
      </c>
      <c r="B144" s="133">
        <v>115</v>
      </c>
      <c r="C144" s="159" t="s">
        <v>183</v>
      </c>
      <c r="D144" s="156"/>
      <c r="E144" s="158">
        <v>1177</v>
      </c>
      <c r="F144" s="138" t="s">
        <v>28</v>
      </c>
      <c r="G144" s="137"/>
      <c r="H144" s="982">
        <f>E144*G144</f>
        <v>0</v>
      </c>
    </row>
    <row r="145" spans="1:8">
      <c r="A145" s="133"/>
      <c r="B145" s="133"/>
      <c r="C145" s="159"/>
      <c r="D145" s="156"/>
      <c r="E145" s="158"/>
      <c r="F145" s="138"/>
      <c r="G145" s="137"/>
      <c r="H145" s="982"/>
    </row>
    <row r="146" spans="1:8">
      <c r="A146" s="175" t="s">
        <v>72</v>
      </c>
      <c r="B146" s="169"/>
      <c r="C146" s="170" t="s">
        <v>73</v>
      </c>
      <c r="D146" s="171"/>
      <c r="E146" s="174"/>
      <c r="F146" s="173"/>
      <c r="G146" s="172"/>
      <c r="H146" s="980"/>
    </row>
    <row r="147" spans="1:8" ht="25.5">
      <c r="A147" s="133">
        <v>24</v>
      </c>
      <c r="B147" s="133">
        <v>114</v>
      </c>
      <c r="C147" s="159" t="s">
        <v>184</v>
      </c>
      <c r="D147" s="213" t="s">
        <v>185</v>
      </c>
      <c r="E147" s="158">
        <v>445</v>
      </c>
      <c r="F147" s="138" t="s">
        <v>13</v>
      </c>
      <c r="G147" s="137"/>
      <c r="H147" s="982">
        <f>E147*G147</f>
        <v>0</v>
      </c>
    </row>
    <row r="148" spans="1:8">
      <c r="A148" s="153"/>
      <c r="B148" s="154"/>
      <c r="C148" s="155"/>
      <c r="D148" s="164"/>
      <c r="E148" s="167"/>
      <c r="F148" s="166"/>
      <c r="G148" s="165"/>
      <c r="H148" s="979"/>
    </row>
    <row r="149" spans="1:8" ht="27" customHeight="1">
      <c r="A149" s="133">
        <v>24</v>
      </c>
      <c r="B149" s="133">
        <v>212</v>
      </c>
      <c r="C149" s="159" t="s">
        <v>186</v>
      </c>
      <c r="D149" s="201" t="s">
        <v>187</v>
      </c>
      <c r="E149" s="158">
        <v>135</v>
      </c>
      <c r="F149" s="138" t="s">
        <v>13</v>
      </c>
      <c r="G149" s="137"/>
      <c r="H149" s="982">
        <f>E149*G149</f>
        <v>0</v>
      </c>
    </row>
    <row r="150" spans="1:8">
      <c r="A150" s="133"/>
      <c r="B150" s="133"/>
      <c r="C150" s="159"/>
      <c r="D150" s="201"/>
      <c r="E150" s="158"/>
      <c r="F150" s="138"/>
      <c r="G150" s="137"/>
      <c r="H150" s="982"/>
    </row>
    <row r="151" spans="1:8" s="207" customFormat="1" ht="18.600000000000001" customHeight="1">
      <c r="A151" s="209">
        <v>24</v>
      </c>
      <c r="B151" s="209">
        <v>229</v>
      </c>
      <c r="C151" s="211" t="s">
        <v>188</v>
      </c>
      <c r="D151" s="221" t="s">
        <v>189</v>
      </c>
      <c r="E151" s="210">
        <v>22</v>
      </c>
      <c r="F151" s="212" t="s">
        <v>13</v>
      </c>
      <c r="G151" s="208"/>
      <c r="H151" s="982">
        <f>E151*G151</f>
        <v>0</v>
      </c>
    </row>
    <row r="152" spans="1:8" s="207" customFormat="1">
      <c r="A152" s="209"/>
      <c r="B152" s="209"/>
      <c r="C152" s="211"/>
      <c r="D152" s="201"/>
      <c r="E152" s="210"/>
      <c r="F152" s="212"/>
      <c r="G152" s="208"/>
      <c r="H152" s="982"/>
    </row>
    <row r="153" spans="1:8" ht="25.5">
      <c r="A153" s="133" t="s">
        <v>74</v>
      </c>
      <c r="B153" s="133">
        <v>475</v>
      </c>
      <c r="C153" s="159" t="s">
        <v>75</v>
      </c>
      <c r="D153" s="136"/>
      <c r="E153" s="158">
        <v>1900</v>
      </c>
      <c r="F153" s="138" t="s">
        <v>28</v>
      </c>
      <c r="G153" s="137"/>
      <c r="H153" s="982">
        <f>E153*G153</f>
        <v>0</v>
      </c>
    </row>
    <row r="154" spans="1:8" ht="15.6" customHeight="1">
      <c r="A154" s="133"/>
      <c r="B154" s="133"/>
      <c r="C154" s="159"/>
      <c r="D154" s="156"/>
      <c r="E154" s="158"/>
      <c r="F154" s="138"/>
      <c r="G154" s="137"/>
      <c r="H154" s="982"/>
    </row>
    <row r="155" spans="1:8" s="214" customFormat="1" ht="25.5">
      <c r="A155" s="216">
        <v>24</v>
      </c>
      <c r="B155" s="216">
        <v>476</v>
      </c>
      <c r="C155" s="218" t="s">
        <v>192</v>
      </c>
      <c r="D155" s="220"/>
      <c r="E155" s="217">
        <v>472</v>
      </c>
      <c r="F155" s="219" t="s">
        <v>28</v>
      </c>
      <c r="G155" s="215"/>
      <c r="H155" s="982">
        <f>E155*G155</f>
        <v>0</v>
      </c>
    </row>
    <row r="156" spans="1:8" s="214" customFormat="1" ht="15.6" customHeight="1">
      <c r="A156" s="216"/>
      <c r="B156" s="216"/>
      <c r="C156" s="218"/>
      <c r="D156" s="222"/>
      <c r="E156" s="217"/>
      <c r="F156" s="219"/>
      <c r="G156" s="215"/>
      <c r="H156" s="982"/>
    </row>
    <row r="157" spans="1:8">
      <c r="A157" s="175" t="s">
        <v>76</v>
      </c>
      <c r="B157" s="169"/>
      <c r="C157" s="170" t="s">
        <v>14</v>
      </c>
      <c r="D157" s="171"/>
      <c r="E157" s="174"/>
      <c r="F157" s="173"/>
      <c r="G157" s="172"/>
      <c r="H157" s="980"/>
    </row>
    <row r="158" spans="1:8" ht="25.5">
      <c r="A158" s="133">
        <v>25</v>
      </c>
      <c r="B158" s="133">
        <v>112</v>
      </c>
      <c r="C158" s="159" t="s">
        <v>77</v>
      </c>
      <c r="D158" s="156" t="s">
        <v>119</v>
      </c>
      <c r="E158" s="158">
        <v>1200</v>
      </c>
      <c r="F158" s="138" t="s">
        <v>28</v>
      </c>
      <c r="G158" s="137"/>
      <c r="H158" s="982">
        <f>E158*G158</f>
        <v>0</v>
      </c>
    </row>
    <row r="159" spans="1:8">
      <c r="A159" s="133"/>
      <c r="B159" s="133"/>
      <c r="C159" s="159"/>
      <c r="D159" s="156"/>
      <c r="E159" s="158"/>
      <c r="F159" s="138"/>
      <c r="G159" s="137"/>
      <c r="H159" s="982"/>
    </row>
    <row r="160" spans="1:8" s="214" customFormat="1" ht="25.5">
      <c r="A160" s="216">
        <v>25</v>
      </c>
      <c r="B160" s="216">
        <v>132</v>
      </c>
      <c r="C160" s="218" t="s">
        <v>193</v>
      </c>
      <c r="D160" s="222" t="s">
        <v>119</v>
      </c>
      <c r="E160" s="217">
        <v>60</v>
      </c>
      <c r="F160" s="219" t="s">
        <v>28</v>
      </c>
      <c r="G160" s="215"/>
      <c r="H160" s="982">
        <f>E160*G160</f>
        <v>0</v>
      </c>
    </row>
    <row r="161" spans="1:8" s="214" customFormat="1">
      <c r="A161" s="216"/>
      <c r="B161" s="216"/>
      <c r="C161" s="218"/>
      <c r="D161" s="222"/>
      <c r="E161" s="217"/>
      <c r="F161" s="219"/>
      <c r="G161" s="215"/>
      <c r="H161" s="982"/>
    </row>
    <row r="162" spans="1:8" ht="14.25">
      <c r="A162" s="133">
        <v>25</v>
      </c>
      <c r="B162" s="133">
        <v>151</v>
      </c>
      <c r="C162" s="202" t="s">
        <v>25</v>
      </c>
      <c r="D162" s="156"/>
      <c r="E162" s="158">
        <f>E158+E160</f>
        <v>1260</v>
      </c>
      <c r="F162" s="138" t="s">
        <v>28</v>
      </c>
      <c r="G162" s="137"/>
      <c r="H162" s="982">
        <f>E162*G162</f>
        <v>0</v>
      </c>
    </row>
    <row r="163" spans="1:8">
      <c r="A163" s="133"/>
      <c r="B163" s="133"/>
      <c r="C163" s="202"/>
      <c r="D163" s="156"/>
      <c r="E163" s="158"/>
      <c r="F163" s="138"/>
      <c r="G163" s="137"/>
      <c r="H163" s="982"/>
    </row>
    <row r="164" spans="1:8" s="214" customFormat="1" ht="67.5">
      <c r="A164" s="216">
        <v>25</v>
      </c>
      <c r="B164" s="216">
        <v>218</v>
      </c>
      <c r="C164" s="972" t="s">
        <v>666</v>
      </c>
      <c r="D164" s="223" t="s">
        <v>665</v>
      </c>
      <c r="E164" s="217">
        <v>720</v>
      </c>
      <c r="F164" s="219" t="s">
        <v>28</v>
      </c>
      <c r="G164" s="215"/>
      <c r="H164" s="982">
        <f>E164*G164</f>
        <v>0</v>
      </c>
    </row>
    <row r="165" spans="1:8" s="214" customFormat="1">
      <c r="A165" s="216"/>
      <c r="B165" s="216"/>
      <c r="C165" s="206"/>
      <c r="D165" s="223"/>
      <c r="E165" s="217"/>
      <c r="F165" s="219"/>
      <c r="G165" s="215"/>
      <c r="H165" s="982"/>
    </row>
    <row r="166" spans="1:8">
      <c r="A166" s="175" t="s">
        <v>78</v>
      </c>
      <c r="B166" s="169"/>
      <c r="C166" s="170" t="s">
        <v>79</v>
      </c>
      <c r="D166" s="171"/>
      <c r="E166" s="174"/>
      <c r="F166" s="173"/>
      <c r="G166" s="172"/>
      <c r="H166" s="980"/>
    </row>
    <row r="167" spans="1:8" ht="25.5">
      <c r="A167" s="133">
        <v>29</v>
      </c>
      <c r="B167" s="133">
        <v>122</v>
      </c>
      <c r="C167" s="159" t="s">
        <v>120</v>
      </c>
      <c r="D167" s="136" t="s">
        <v>121</v>
      </c>
      <c r="E167" s="973">
        <v>5310</v>
      </c>
      <c r="F167" s="138" t="s">
        <v>80</v>
      </c>
      <c r="G167" s="137"/>
      <c r="H167" s="982">
        <f>E167*G167</f>
        <v>0</v>
      </c>
    </row>
    <row r="168" spans="1:8" ht="13.15" customHeight="1">
      <c r="A168" s="133"/>
      <c r="B168" s="133"/>
      <c r="C168" s="159"/>
      <c r="D168" s="156"/>
      <c r="E168" s="158"/>
      <c r="F168" s="138"/>
      <c r="G168" s="137"/>
      <c r="H168" s="982"/>
    </row>
    <row r="169" spans="1:8" ht="25.5">
      <c r="A169" s="133">
        <v>29</v>
      </c>
      <c r="B169" s="133">
        <v>131</v>
      </c>
      <c r="C169" s="159" t="s">
        <v>81</v>
      </c>
      <c r="D169" s="136"/>
      <c r="E169" s="158">
        <f>E123</f>
        <v>240</v>
      </c>
      <c r="F169" s="138" t="s">
        <v>13</v>
      </c>
      <c r="G169" s="137"/>
      <c r="H169" s="982">
        <f>E169*G169</f>
        <v>0</v>
      </c>
    </row>
    <row r="170" spans="1:8" ht="13.15" customHeight="1">
      <c r="A170" s="133"/>
      <c r="B170" s="133"/>
      <c r="C170" s="159"/>
      <c r="D170" s="156"/>
      <c r="E170" s="158"/>
      <c r="F170" s="138"/>
      <c r="G170" s="137"/>
      <c r="H170" s="982"/>
    </row>
    <row r="171" spans="1:8" ht="25.5">
      <c r="A171" s="133">
        <v>29</v>
      </c>
      <c r="B171" s="133">
        <v>133</v>
      </c>
      <c r="C171" s="229" t="s">
        <v>194</v>
      </c>
      <c r="D171" s="136"/>
      <c r="E171" s="158">
        <f>E125</f>
        <v>661</v>
      </c>
      <c r="F171" s="138" t="s">
        <v>13</v>
      </c>
      <c r="G171" s="137"/>
      <c r="H171" s="982">
        <f>E171*G171</f>
        <v>0</v>
      </c>
    </row>
    <row r="172" spans="1:8">
      <c r="A172" s="133"/>
      <c r="B172" s="133"/>
      <c r="C172" s="159"/>
      <c r="D172" s="160"/>
      <c r="E172" s="139"/>
      <c r="F172" s="138"/>
      <c r="G172" s="161"/>
      <c r="H172" s="982"/>
    </row>
    <row r="173" spans="1:8" ht="25.5">
      <c r="A173" s="133">
        <v>29</v>
      </c>
      <c r="B173" s="133">
        <v>135</v>
      </c>
      <c r="C173" s="229" t="s">
        <v>195</v>
      </c>
      <c r="D173" s="136"/>
      <c r="E173" s="158">
        <f>E127+E133+E135+E137</f>
        <v>1467</v>
      </c>
      <c r="F173" s="138" t="s">
        <v>13</v>
      </c>
      <c r="G173" s="137"/>
      <c r="H173" s="982">
        <f>E173*G173</f>
        <v>0</v>
      </c>
    </row>
    <row r="174" spans="1:8" s="225" customFormat="1">
      <c r="A174" s="227"/>
      <c r="B174" s="227"/>
      <c r="C174" s="229"/>
      <c r="D174" s="232"/>
      <c r="E174" s="228"/>
      <c r="F174" s="230"/>
      <c r="G174" s="226"/>
      <c r="H174" s="982"/>
    </row>
    <row r="175" spans="1:8" s="225" customFormat="1" ht="25.5">
      <c r="A175" s="227">
        <v>29</v>
      </c>
      <c r="B175" s="227">
        <v>136</v>
      </c>
      <c r="C175" s="229" t="s">
        <v>196</v>
      </c>
      <c r="D175" s="232"/>
      <c r="E175" s="228">
        <f>E131</f>
        <v>942</v>
      </c>
      <c r="F175" s="230" t="s">
        <v>13</v>
      </c>
      <c r="G175" s="226"/>
      <c r="H175" s="982">
        <f>E175*G175</f>
        <v>0</v>
      </c>
    </row>
    <row r="176" spans="1:8" s="225" customFormat="1">
      <c r="A176" s="227"/>
      <c r="B176" s="227"/>
      <c r="C176" s="229"/>
      <c r="D176" s="232"/>
      <c r="E176" s="228"/>
      <c r="F176" s="230"/>
      <c r="G176" s="226"/>
      <c r="H176" s="982"/>
    </row>
    <row r="177" spans="1:8" s="225" customFormat="1" ht="25.5">
      <c r="A177" s="227">
        <v>29</v>
      </c>
      <c r="B177" s="227">
        <v>153</v>
      </c>
      <c r="C177" s="229" t="s">
        <v>197</v>
      </c>
      <c r="D177" s="232"/>
      <c r="E177" s="973">
        <f>(E91*0.08*2)+(E95*0.04*2)</f>
        <v>306.24</v>
      </c>
      <c r="F177" s="273" t="s">
        <v>80</v>
      </c>
      <c r="G177" s="226"/>
      <c r="H177" s="982">
        <f>E177*G177</f>
        <v>0</v>
      </c>
    </row>
    <row r="178" spans="1:8" ht="13.5" thickBot="1">
      <c r="A178" s="126"/>
      <c r="B178" s="126"/>
      <c r="C178" s="203"/>
      <c r="D178" s="204"/>
      <c r="E178" s="56"/>
      <c r="F178" s="55"/>
      <c r="G178" s="54"/>
      <c r="H178" s="983"/>
    </row>
    <row r="179" spans="1:8" ht="15">
      <c r="A179" s="82" t="s">
        <v>31</v>
      </c>
      <c r="B179" s="83"/>
      <c r="C179" s="84" t="s">
        <v>66</v>
      </c>
      <c r="D179" s="85"/>
      <c r="E179" s="196"/>
      <c r="F179" s="86"/>
      <c r="G179" s="87" t="s">
        <v>65</v>
      </c>
      <c r="H179" s="990">
        <f>SUM(H121:H178)</f>
        <v>0</v>
      </c>
    </row>
    <row r="180" spans="1:8">
      <c r="E180" s="81"/>
      <c r="F180" s="80"/>
      <c r="G180" s="50"/>
      <c r="H180" s="81"/>
    </row>
    <row r="181" spans="1:8">
      <c r="A181" s="24" t="s">
        <v>44</v>
      </c>
      <c r="B181" s="25"/>
      <c r="C181" s="26" t="s">
        <v>45</v>
      </c>
      <c r="D181" s="26" t="s">
        <v>46</v>
      </c>
      <c r="E181" s="194" t="s">
        <v>47</v>
      </c>
      <c r="F181" s="69" t="s">
        <v>48</v>
      </c>
      <c r="G181" s="70" t="s">
        <v>49</v>
      </c>
      <c r="H181" s="71" t="s">
        <v>50</v>
      </c>
    </row>
    <row r="182" spans="1:8" ht="13.5" thickBot="1">
      <c r="A182" s="31" t="s">
        <v>51</v>
      </c>
      <c r="B182" s="32"/>
      <c r="C182" s="33" t="s">
        <v>51</v>
      </c>
      <c r="D182" s="34"/>
      <c r="E182" s="195" t="s">
        <v>51</v>
      </c>
      <c r="F182" s="73"/>
      <c r="G182" s="74" t="s">
        <v>52</v>
      </c>
      <c r="H182" s="75"/>
    </row>
    <row r="183" spans="1:8" ht="13.5" thickTop="1">
      <c r="A183" s="39" t="s">
        <v>6</v>
      </c>
      <c r="B183" s="40"/>
      <c r="C183" s="41" t="s">
        <v>5</v>
      </c>
      <c r="D183" s="42"/>
      <c r="E183" s="78"/>
      <c r="F183" s="77"/>
      <c r="G183" s="76"/>
      <c r="H183" s="78"/>
    </row>
    <row r="184" spans="1:8">
      <c r="A184" s="125"/>
      <c r="B184" s="125"/>
      <c r="C184" s="50"/>
      <c r="D184" s="93"/>
      <c r="E184" s="81"/>
      <c r="F184" s="80"/>
      <c r="G184" s="50"/>
      <c r="H184" s="81"/>
    </row>
    <row r="185" spans="1:8">
      <c r="A185" s="153" t="s">
        <v>82</v>
      </c>
      <c r="B185" s="154"/>
      <c r="C185" s="155" t="s">
        <v>83</v>
      </c>
      <c r="D185" s="164"/>
      <c r="E185" s="167"/>
      <c r="F185" s="166"/>
      <c r="G185" s="165"/>
      <c r="H185" s="167"/>
    </row>
    <row r="186" spans="1:8">
      <c r="A186" s="175" t="s">
        <v>84</v>
      </c>
      <c r="B186" s="169"/>
      <c r="C186" s="170" t="s">
        <v>85</v>
      </c>
      <c r="D186" s="171"/>
      <c r="E186" s="174"/>
      <c r="F186" s="173"/>
      <c r="G186" s="172"/>
      <c r="H186" s="174"/>
    </row>
    <row r="187" spans="1:8" ht="38.25">
      <c r="A187" s="227">
        <v>31</v>
      </c>
      <c r="B187" s="922" t="s">
        <v>679</v>
      </c>
      <c r="C187" s="135" t="s">
        <v>198</v>
      </c>
      <c r="D187" s="851" t="s">
        <v>581</v>
      </c>
      <c r="E187" s="274">
        <v>120</v>
      </c>
      <c r="F187" s="230" t="s">
        <v>13</v>
      </c>
      <c r="G187" s="161"/>
      <c r="H187" s="982">
        <f>E187*G187</f>
        <v>0</v>
      </c>
    </row>
    <row r="188" spans="1:8">
      <c r="A188" s="227"/>
      <c r="B188" s="227"/>
      <c r="C188" s="135"/>
      <c r="D188" s="232"/>
      <c r="E188" s="231"/>
      <c r="F188" s="230"/>
      <c r="G188" s="161"/>
      <c r="H188" s="982"/>
    </row>
    <row r="189" spans="1:8" s="225" customFormat="1" ht="38.25">
      <c r="A189" s="227">
        <v>31</v>
      </c>
      <c r="B189" s="922" t="s">
        <v>680</v>
      </c>
      <c r="C189" s="135" t="s">
        <v>198</v>
      </c>
      <c r="D189" s="851" t="s">
        <v>582</v>
      </c>
      <c r="E189" s="231">
        <v>615</v>
      </c>
      <c r="F189" s="230" t="s">
        <v>13</v>
      </c>
      <c r="G189" s="161"/>
      <c r="H189" s="982">
        <f>E189*G189</f>
        <v>0</v>
      </c>
    </row>
    <row r="190" spans="1:8" s="225" customFormat="1">
      <c r="A190" s="227"/>
      <c r="B190" s="227"/>
      <c r="C190" s="135"/>
      <c r="D190" s="232"/>
      <c r="E190" s="231"/>
      <c r="F190" s="230"/>
      <c r="G190" s="161"/>
      <c r="H190" s="982"/>
    </row>
    <row r="191" spans="1:8" ht="13.15" customHeight="1">
      <c r="A191" s="175" t="s">
        <v>86</v>
      </c>
      <c r="B191" s="169"/>
      <c r="C191" s="170" t="s">
        <v>87</v>
      </c>
      <c r="D191" s="171"/>
      <c r="E191" s="174"/>
      <c r="F191" s="173"/>
      <c r="G191" s="172"/>
      <c r="H191" s="980"/>
    </row>
    <row r="192" spans="1:8" ht="25.5">
      <c r="A192" s="227">
        <v>31</v>
      </c>
      <c r="B192" s="227">
        <v>453</v>
      </c>
      <c r="C192" s="135" t="s">
        <v>199</v>
      </c>
      <c r="D192" s="160"/>
      <c r="E192" s="231">
        <v>2378</v>
      </c>
      <c r="F192" s="230" t="s">
        <v>28</v>
      </c>
      <c r="G192" s="161"/>
      <c r="H192" s="982">
        <f>E192*G192</f>
        <v>0</v>
      </c>
    </row>
    <row r="193" spans="1:8" ht="13.15" customHeight="1">
      <c r="A193" s="227"/>
      <c r="B193" s="227"/>
      <c r="C193" s="135"/>
      <c r="D193" s="222"/>
      <c r="E193" s="228"/>
      <c r="F193" s="230"/>
      <c r="G193" s="226"/>
      <c r="H193" s="982"/>
    </row>
    <row r="194" spans="1:8" ht="13.15" customHeight="1">
      <c r="A194" s="869" t="s">
        <v>88</v>
      </c>
      <c r="B194" s="885"/>
      <c r="C194" s="870" t="s">
        <v>89</v>
      </c>
      <c r="D194" s="871"/>
      <c r="E194" s="887"/>
      <c r="F194" s="886"/>
      <c r="G194" s="924"/>
      <c r="H194" s="980"/>
    </row>
    <row r="195" spans="1:8" s="225" customFormat="1" ht="38.25">
      <c r="A195" s="227">
        <v>32</v>
      </c>
      <c r="B195" s="227">
        <v>115</v>
      </c>
      <c r="C195" s="229" t="s">
        <v>200</v>
      </c>
      <c r="D195" s="232"/>
      <c r="E195" s="228">
        <v>10</v>
      </c>
      <c r="F195" s="230" t="s">
        <v>13</v>
      </c>
      <c r="G195" s="226"/>
      <c r="H195" s="982">
        <f>E195*G195</f>
        <v>0</v>
      </c>
    </row>
    <row r="196" spans="1:8" s="225" customFormat="1" ht="13.15" customHeight="1">
      <c r="A196" s="153"/>
      <c r="B196" s="154"/>
      <c r="C196" s="155"/>
      <c r="D196" s="164"/>
      <c r="E196" s="167"/>
      <c r="F196" s="166"/>
      <c r="G196" s="165"/>
      <c r="H196" s="979"/>
    </row>
    <row r="197" spans="1:8" ht="42.6" customHeight="1">
      <c r="A197" s="227">
        <v>32</v>
      </c>
      <c r="B197" s="227">
        <v>291</v>
      </c>
      <c r="C197" s="229" t="s">
        <v>203</v>
      </c>
      <c r="D197" s="232"/>
      <c r="E197" s="228">
        <f>E192</f>
        <v>2378</v>
      </c>
      <c r="F197" s="230" t="s">
        <v>28</v>
      </c>
      <c r="G197" s="226"/>
      <c r="H197" s="982">
        <f>E197*G197</f>
        <v>0</v>
      </c>
    </row>
    <row r="198" spans="1:8">
      <c r="A198" s="227"/>
      <c r="B198" s="227"/>
      <c r="C198" s="135"/>
      <c r="D198" s="222"/>
      <c r="E198" s="228"/>
      <c r="F198" s="230"/>
      <c r="G198" s="226"/>
      <c r="H198" s="982"/>
    </row>
    <row r="199" spans="1:8" s="225" customFormat="1">
      <c r="A199" s="175" t="s">
        <v>204</v>
      </c>
      <c r="B199" s="169"/>
      <c r="C199" s="170" t="s">
        <v>205</v>
      </c>
      <c r="D199" s="233"/>
      <c r="E199" s="179"/>
      <c r="F199" s="178"/>
      <c r="G199" s="177"/>
      <c r="H199" s="981"/>
    </row>
    <row r="200" spans="1:8" s="225" customFormat="1" ht="41.45" customHeight="1">
      <c r="A200" s="227">
        <v>34</v>
      </c>
      <c r="B200" s="227">
        <v>311</v>
      </c>
      <c r="C200" s="846" t="s">
        <v>672</v>
      </c>
      <c r="D200" s="222"/>
      <c r="E200" s="228">
        <v>86</v>
      </c>
      <c r="F200" s="230" t="s">
        <v>28</v>
      </c>
      <c r="G200" s="226"/>
      <c r="H200" s="982">
        <f>E200*G200</f>
        <v>0</v>
      </c>
    </row>
    <row r="201" spans="1:8" s="225" customFormat="1">
      <c r="A201" s="227"/>
      <c r="B201" s="227"/>
      <c r="C201" s="135"/>
      <c r="D201" s="222"/>
      <c r="E201" s="228"/>
      <c r="F201" s="230"/>
      <c r="G201" s="226"/>
      <c r="H201" s="982"/>
    </row>
    <row r="202" spans="1:8" s="225" customFormat="1" ht="38.25">
      <c r="A202" s="227">
        <v>34</v>
      </c>
      <c r="B202" s="227">
        <v>911</v>
      </c>
      <c r="C202" s="135" t="s">
        <v>206</v>
      </c>
      <c r="D202" s="222"/>
      <c r="E202" s="228">
        <f>E200</f>
        <v>86</v>
      </c>
      <c r="F202" s="230" t="s">
        <v>28</v>
      </c>
      <c r="G202" s="226"/>
      <c r="H202" s="982">
        <f>E202*G202</f>
        <v>0</v>
      </c>
    </row>
    <row r="203" spans="1:8" s="225" customFormat="1">
      <c r="A203" s="227"/>
      <c r="B203" s="227"/>
      <c r="C203" s="135"/>
      <c r="D203" s="222"/>
      <c r="E203" s="228"/>
      <c r="F203" s="230"/>
      <c r="G203" s="226"/>
      <c r="H203" s="982"/>
    </row>
    <row r="204" spans="1:8">
      <c r="A204" s="175" t="s">
        <v>90</v>
      </c>
      <c r="B204" s="169"/>
      <c r="C204" s="170" t="s">
        <v>24</v>
      </c>
      <c r="D204" s="233"/>
      <c r="E204" s="179"/>
      <c r="F204" s="178"/>
      <c r="G204" s="880"/>
      <c r="H204" s="981"/>
    </row>
    <row r="205" spans="1:8" ht="25.5">
      <c r="A205" s="227">
        <v>35</v>
      </c>
      <c r="B205" s="227">
        <v>253</v>
      </c>
      <c r="C205" s="846" t="s">
        <v>584</v>
      </c>
      <c r="D205" s="845" t="s">
        <v>671</v>
      </c>
      <c r="E205" s="228">
        <v>282</v>
      </c>
      <c r="F205" s="230" t="s">
        <v>29</v>
      </c>
      <c r="G205" s="844"/>
      <c r="H205" s="982">
        <f>E205*G205</f>
        <v>0</v>
      </c>
    </row>
    <row r="206" spans="1:8">
      <c r="A206" s="227"/>
      <c r="B206" s="227"/>
      <c r="C206" s="135"/>
      <c r="D206" s="222"/>
      <c r="E206" s="228"/>
      <c r="F206" s="230"/>
      <c r="G206" s="226"/>
      <c r="H206" s="982"/>
    </row>
    <row r="207" spans="1:8" s="225" customFormat="1" ht="25.5">
      <c r="A207" s="227">
        <v>35</v>
      </c>
      <c r="B207" s="227">
        <v>262</v>
      </c>
      <c r="C207" s="846" t="s">
        <v>585</v>
      </c>
      <c r="D207" s="845" t="s">
        <v>671</v>
      </c>
      <c r="E207" s="228">
        <v>71</v>
      </c>
      <c r="F207" s="230" t="s">
        <v>29</v>
      </c>
      <c r="G207" s="844"/>
      <c r="H207" s="982">
        <f>E207*G207</f>
        <v>0</v>
      </c>
    </row>
    <row r="208" spans="1:8" s="225" customFormat="1">
      <c r="A208" s="227"/>
      <c r="B208" s="227"/>
      <c r="C208" s="135"/>
      <c r="D208" s="222"/>
      <c r="E208" s="228"/>
      <c r="F208" s="230"/>
      <c r="G208" s="226"/>
      <c r="H208" s="982"/>
    </row>
    <row r="209" spans="1:8" s="225" customFormat="1" ht="25.5">
      <c r="A209" s="227">
        <v>35</v>
      </c>
      <c r="B209" s="227">
        <v>276</v>
      </c>
      <c r="C209" s="846" t="s">
        <v>586</v>
      </c>
      <c r="D209" s="845" t="s">
        <v>670</v>
      </c>
      <c r="E209" s="228">
        <v>4</v>
      </c>
      <c r="F209" s="230" t="s">
        <v>29</v>
      </c>
      <c r="G209" s="844"/>
      <c r="H209" s="982">
        <f>E209*G209</f>
        <v>0</v>
      </c>
    </row>
    <row r="210" spans="1:8" s="225" customFormat="1">
      <c r="A210" s="227"/>
      <c r="B210" s="227"/>
      <c r="C210" s="135"/>
      <c r="D210" s="222"/>
      <c r="E210" s="228"/>
      <c r="F210" s="230"/>
      <c r="G210" s="226"/>
      <c r="H210" s="982"/>
    </row>
    <row r="211" spans="1:8">
      <c r="A211" s="175" t="s">
        <v>91</v>
      </c>
      <c r="B211" s="169"/>
      <c r="C211" s="170" t="s">
        <v>92</v>
      </c>
      <c r="D211" s="233"/>
      <c r="E211" s="179"/>
      <c r="F211" s="178"/>
      <c r="G211" s="177"/>
      <c r="H211" s="981"/>
    </row>
    <row r="212" spans="1:8">
      <c r="A212" s="227"/>
      <c r="B212" s="227"/>
      <c r="C212" s="135"/>
      <c r="D212" s="234"/>
      <c r="E212" s="231"/>
      <c r="F212" s="230"/>
      <c r="G212" s="161"/>
      <c r="H212" s="982"/>
    </row>
    <row r="213" spans="1:8" ht="25.5">
      <c r="A213" s="227">
        <v>36</v>
      </c>
      <c r="B213" s="227">
        <v>131</v>
      </c>
      <c r="C213" s="135" t="s">
        <v>794</v>
      </c>
      <c r="D213" s="222"/>
      <c r="E213" s="228">
        <v>65</v>
      </c>
      <c r="F213" s="230" t="s">
        <v>13</v>
      </c>
      <c r="G213" s="226"/>
      <c r="H213" s="982">
        <f>E213*G213</f>
        <v>0</v>
      </c>
    </row>
    <row r="214" spans="1:8" s="225" customFormat="1">
      <c r="A214" s="227"/>
      <c r="B214" s="227"/>
      <c r="C214" s="135"/>
      <c r="D214" s="222"/>
      <c r="E214" s="228"/>
      <c r="F214" s="230"/>
      <c r="G214" s="226"/>
      <c r="H214" s="982"/>
    </row>
    <row r="215" spans="1:8" ht="15">
      <c r="A215" s="57" t="s">
        <v>6</v>
      </c>
      <c r="B215" s="58"/>
      <c r="C215" s="59" t="s">
        <v>5</v>
      </c>
      <c r="D215" s="42"/>
      <c r="E215" s="192"/>
      <c r="F215" s="61"/>
      <c r="G215" s="62" t="s">
        <v>65</v>
      </c>
      <c r="H215" s="984">
        <f>SUM(H187:H214)</f>
        <v>0</v>
      </c>
    </row>
    <row r="216" spans="1:8" ht="15">
      <c r="A216" s="90"/>
      <c r="B216" s="91"/>
      <c r="C216" s="92"/>
      <c r="D216" s="93"/>
      <c r="E216" s="197"/>
      <c r="F216" s="94"/>
      <c r="G216" s="92"/>
      <c r="H216" s="95"/>
    </row>
    <row r="217" spans="1:8">
      <c r="A217" s="24" t="s">
        <v>44</v>
      </c>
      <c r="B217" s="25"/>
      <c r="C217" s="26" t="s">
        <v>45</v>
      </c>
      <c r="D217" s="26" t="s">
        <v>46</v>
      </c>
      <c r="E217" s="194" t="s">
        <v>47</v>
      </c>
      <c r="F217" s="69" t="s">
        <v>48</v>
      </c>
      <c r="G217" s="70" t="s">
        <v>49</v>
      </c>
      <c r="H217" s="71" t="s">
        <v>50</v>
      </c>
    </row>
    <row r="218" spans="1:8" ht="13.5" thickBot="1">
      <c r="A218" s="31" t="s">
        <v>51</v>
      </c>
      <c r="B218" s="32"/>
      <c r="C218" s="33" t="s">
        <v>51</v>
      </c>
      <c r="D218" s="34"/>
      <c r="E218" s="195" t="s">
        <v>51</v>
      </c>
      <c r="F218" s="73"/>
      <c r="G218" s="74" t="s">
        <v>52</v>
      </c>
      <c r="H218" s="75"/>
    </row>
    <row r="219" spans="1:8" ht="13.5" thickTop="1">
      <c r="A219" s="39" t="s">
        <v>32</v>
      </c>
      <c r="B219" s="40"/>
      <c r="C219" s="41" t="s">
        <v>4</v>
      </c>
      <c r="D219" s="42"/>
      <c r="E219" s="78"/>
      <c r="F219" s="77"/>
      <c r="G219" s="76"/>
      <c r="H219" s="78"/>
    </row>
    <row r="220" spans="1:8">
      <c r="A220" s="125"/>
      <c r="B220" s="125"/>
      <c r="C220" s="50"/>
      <c r="D220" s="93"/>
      <c r="E220" s="81"/>
      <c r="F220" s="80"/>
      <c r="G220" s="50"/>
      <c r="H220" s="81"/>
    </row>
    <row r="221" spans="1:8">
      <c r="A221" s="175" t="s">
        <v>93</v>
      </c>
      <c r="B221" s="169"/>
      <c r="C221" s="170" t="s">
        <v>94</v>
      </c>
      <c r="D221" s="171"/>
      <c r="E221" s="174"/>
      <c r="F221" s="173"/>
      <c r="G221" s="172"/>
      <c r="H221" s="174"/>
    </row>
    <row r="222" spans="1:8" s="225" customFormat="1" ht="38.25">
      <c r="A222" s="227" t="s">
        <v>208</v>
      </c>
      <c r="B222" s="134" t="s">
        <v>95</v>
      </c>
      <c r="C222" s="235" t="s">
        <v>209</v>
      </c>
      <c r="D222" s="180"/>
      <c r="E222" s="231">
        <v>353</v>
      </c>
      <c r="F222" s="230" t="s">
        <v>29</v>
      </c>
      <c r="G222" s="161"/>
      <c r="H222" s="982">
        <f>E222*G222</f>
        <v>0</v>
      </c>
    </row>
    <row r="223" spans="1:8">
      <c r="A223" s="227"/>
      <c r="B223" s="227"/>
      <c r="C223" s="236"/>
      <c r="D223" s="180"/>
      <c r="E223" s="231"/>
      <c r="F223" s="230"/>
      <c r="G223" s="161"/>
      <c r="H223" s="982"/>
    </row>
    <row r="224" spans="1:8" s="225" customFormat="1">
      <c r="A224" s="175" t="s">
        <v>210</v>
      </c>
      <c r="B224" s="169"/>
      <c r="C224" s="170" t="s">
        <v>211</v>
      </c>
      <c r="D224" s="171"/>
      <c r="E224" s="174"/>
      <c r="F224" s="173"/>
      <c r="G224" s="172"/>
      <c r="H224" s="980"/>
    </row>
    <row r="225" spans="1:8" s="225" customFormat="1" ht="51">
      <c r="A225" s="227">
        <v>42</v>
      </c>
      <c r="B225" s="134" t="s">
        <v>212</v>
      </c>
      <c r="C225" s="235" t="s">
        <v>213</v>
      </c>
      <c r="D225" s="180"/>
      <c r="E225" s="231">
        <v>300</v>
      </c>
      <c r="F225" s="230" t="s">
        <v>29</v>
      </c>
      <c r="G225" s="161"/>
      <c r="H225" s="982">
        <f>E225*G225</f>
        <v>0</v>
      </c>
    </row>
    <row r="226" spans="1:8" s="225" customFormat="1">
      <c r="A226" s="153"/>
      <c r="B226" s="154"/>
      <c r="C226" s="155"/>
      <c r="D226" s="164"/>
      <c r="E226" s="167"/>
      <c r="F226" s="166"/>
      <c r="G226" s="165"/>
      <c r="H226" s="979"/>
    </row>
    <row r="227" spans="1:8" s="225" customFormat="1" ht="38.25">
      <c r="A227" s="227">
        <v>42</v>
      </c>
      <c r="B227" s="134" t="s">
        <v>214</v>
      </c>
      <c r="C227" s="235" t="s">
        <v>215</v>
      </c>
      <c r="D227" s="180"/>
      <c r="E227" s="231">
        <f>E225</f>
        <v>300</v>
      </c>
      <c r="F227" s="230" t="s">
        <v>29</v>
      </c>
      <c r="G227" s="161"/>
      <c r="H227" s="982">
        <f>E227*G227</f>
        <v>0</v>
      </c>
    </row>
    <row r="228" spans="1:8" s="225" customFormat="1">
      <c r="A228" s="227"/>
      <c r="B228" s="227"/>
      <c r="C228" s="236"/>
      <c r="D228" s="180"/>
      <c r="E228" s="231"/>
      <c r="F228" s="230"/>
      <c r="G228" s="161"/>
      <c r="H228" s="982"/>
    </row>
    <row r="229" spans="1:8" s="225" customFormat="1" ht="25.5">
      <c r="A229" s="227">
        <v>42</v>
      </c>
      <c r="B229" s="134" t="s">
        <v>216</v>
      </c>
      <c r="C229" s="235" t="s">
        <v>217</v>
      </c>
      <c r="D229" s="180"/>
      <c r="E229" s="231">
        <f>E225/3</f>
        <v>100</v>
      </c>
      <c r="F229" s="230" t="s">
        <v>29</v>
      </c>
      <c r="G229" s="161"/>
      <c r="H229" s="982">
        <f>E229*G229</f>
        <v>0</v>
      </c>
    </row>
    <row r="230" spans="1:8" s="225" customFormat="1">
      <c r="A230" s="227"/>
      <c r="B230" s="227"/>
      <c r="C230" s="236"/>
      <c r="D230" s="180"/>
      <c r="E230" s="231"/>
      <c r="F230" s="230"/>
      <c r="G230" s="161"/>
      <c r="H230" s="982"/>
    </row>
    <row r="231" spans="1:8" s="238" customFormat="1">
      <c r="A231" s="245"/>
      <c r="B231" s="256"/>
      <c r="C231" s="239"/>
      <c r="D231" s="250"/>
      <c r="E231" s="248"/>
      <c r="F231" s="247"/>
      <c r="G231" s="241"/>
      <c r="H231" s="982"/>
    </row>
    <row r="232" spans="1:8" s="238" customFormat="1">
      <c r="A232" s="242" t="s">
        <v>219</v>
      </c>
      <c r="B232" s="251"/>
      <c r="C232" s="243" t="s">
        <v>220</v>
      </c>
      <c r="D232" s="244"/>
      <c r="E232" s="254"/>
      <c r="F232" s="252"/>
      <c r="G232" s="253"/>
      <c r="H232" s="980"/>
    </row>
    <row r="233" spans="1:8" s="238" customFormat="1" ht="38.25">
      <c r="A233" s="245">
        <v>44</v>
      </c>
      <c r="B233" s="245">
        <v>332</v>
      </c>
      <c r="C233" s="249" t="s">
        <v>221</v>
      </c>
      <c r="D233" s="255"/>
      <c r="E233" s="246">
        <v>14</v>
      </c>
      <c r="F233" s="247" t="s">
        <v>10</v>
      </c>
      <c r="G233" s="240"/>
      <c r="H233" s="982">
        <f>E233*G233</f>
        <v>0</v>
      </c>
    </row>
    <row r="234" spans="1:8" s="238" customFormat="1">
      <c r="A234" s="245"/>
      <c r="B234" s="256"/>
      <c r="C234" s="239"/>
      <c r="D234" s="250"/>
      <c r="E234" s="248"/>
      <c r="F234" s="247"/>
      <c r="G234" s="241"/>
      <c r="H234" s="982"/>
    </row>
    <row r="235" spans="1:8" s="238" customFormat="1" ht="38.25">
      <c r="A235" s="245">
        <v>44</v>
      </c>
      <c r="B235" s="245">
        <v>333</v>
      </c>
      <c r="C235" s="249" t="s">
        <v>222</v>
      </c>
      <c r="D235" s="255"/>
      <c r="E235" s="246">
        <v>3</v>
      </c>
      <c r="F235" s="247" t="s">
        <v>10</v>
      </c>
      <c r="G235" s="240"/>
      <c r="H235" s="982">
        <f>E235*G235</f>
        <v>0</v>
      </c>
    </row>
    <row r="236" spans="1:8" s="238" customFormat="1">
      <c r="A236" s="245"/>
      <c r="B236" s="256"/>
      <c r="C236" s="239"/>
      <c r="D236" s="250"/>
      <c r="E236" s="248"/>
      <c r="F236" s="247"/>
      <c r="G236" s="241"/>
      <c r="H236" s="982"/>
    </row>
    <row r="237" spans="1:8" s="238" customFormat="1" ht="27.6" customHeight="1">
      <c r="A237" s="245">
        <v>44</v>
      </c>
      <c r="B237" s="256" t="s">
        <v>223</v>
      </c>
      <c r="C237" s="239" t="s">
        <v>224</v>
      </c>
      <c r="D237" s="250"/>
      <c r="E237" s="246">
        <v>3</v>
      </c>
      <c r="F237" s="247" t="s">
        <v>10</v>
      </c>
      <c r="G237" s="240"/>
      <c r="H237" s="982">
        <f>E237*G237</f>
        <v>0</v>
      </c>
    </row>
    <row r="238" spans="1:8" s="238" customFormat="1">
      <c r="A238" s="245"/>
      <c r="B238" s="256"/>
      <c r="C238" s="239"/>
      <c r="D238" s="250"/>
      <c r="E238" s="248"/>
      <c r="F238" s="247"/>
      <c r="G238" s="241"/>
      <c r="H238" s="982"/>
    </row>
    <row r="239" spans="1:8" s="238" customFormat="1">
      <c r="A239" s="245">
        <v>44</v>
      </c>
      <c r="B239" s="256" t="s">
        <v>225</v>
      </c>
      <c r="C239" s="239" t="s">
        <v>226</v>
      </c>
      <c r="D239" s="250"/>
      <c r="E239" s="246">
        <f>E233+E235+E237</f>
        <v>20</v>
      </c>
      <c r="F239" s="247" t="s">
        <v>10</v>
      </c>
      <c r="G239" s="240"/>
      <c r="H239" s="982">
        <f>E239*G239</f>
        <v>0</v>
      </c>
    </row>
    <row r="240" spans="1:8" s="238" customFormat="1">
      <c r="A240" s="245"/>
      <c r="B240" s="256"/>
      <c r="C240" s="239"/>
      <c r="D240" s="250"/>
      <c r="E240" s="248"/>
      <c r="F240" s="247"/>
      <c r="G240" s="241"/>
      <c r="H240" s="982"/>
    </row>
    <row r="241" spans="1:8" s="238" customFormat="1" ht="27.6" customHeight="1">
      <c r="A241" s="245">
        <v>44</v>
      </c>
      <c r="B241" s="256" t="s">
        <v>228</v>
      </c>
      <c r="C241" s="239" t="s">
        <v>229</v>
      </c>
      <c r="D241" s="250" t="s">
        <v>227</v>
      </c>
      <c r="E241" s="246">
        <v>14</v>
      </c>
      <c r="F241" s="247" t="s">
        <v>10</v>
      </c>
      <c r="G241" s="240"/>
      <c r="H241" s="982">
        <f>E241*G241</f>
        <v>0</v>
      </c>
    </row>
    <row r="242" spans="1:8" s="238" customFormat="1">
      <c r="A242" s="245"/>
      <c r="B242" s="256"/>
      <c r="C242" s="239"/>
      <c r="D242" s="250"/>
      <c r="E242" s="248"/>
      <c r="F242" s="247"/>
      <c r="G242" s="241"/>
      <c r="H242" s="982"/>
    </row>
    <row r="243" spans="1:8" s="238" customFormat="1" ht="38.25">
      <c r="A243" s="245">
        <v>44</v>
      </c>
      <c r="B243" s="256" t="s">
        <v>230</v>
      </c>
      <c r="C243" s="239" t="s">
        <v>673</v>
      </c>
      <c r="D243" s="250" t="s">
        <v>674</v>
      </c>
      <c r="E243" s="246">
        <v>13</v>
      </c>
      <c r="F243" s="247" t="s">
        <v>10</v>
      </c>
      <c r="G243" s="240"/>
      <c r="H243" s="982">
        <f>E243*G243</f>
        <v>0</v>
      </c>
    </row>
    <row r="244" spans="1:8" s="238" customFormat="1">
      <c r="A244" s="245"/>
      <c r="B244" s="256"/>
      <c r="C244" s="239"/>
      <c r="D244" s="250"/>
      <c r="E244" s="248"/>
      <c r="F244" s="247"/>
      <c r="G244" s="241"/>
      <c r="H244" s="982"/>
    </row>
    <row r="245" spans="1:8" s="238" customFormat="1" ht="38.25">
      <c r="A245" s="245">
        <v>44</v>
      </c>
      <c r="B245" s="256" t="s">
        <v>231</v>
      </c>
      <c r="C245" s="239" t="s">
        <v>232</v>
      </c>
      <c r="D245" s="250" t="s">
        <v>227</v>
      </c>
      <c r="E245" s="246">
        <v>3</v>
      </c>
      <c r="F245" s="247" t="s">
        <v>10</v>
      </c>
      <c r="G245" s="240"/>
      <c r="H245" s="982">
        <f>E245*G245</f>
        <v>0</v>
      </c>
    </row>
    <row r="246" spans="1:8" s="225" customFormat="1">
      <c r="A246" s="227"/>
      <c r="B246" s="227"/>
      <c r="C246" s="236"/>
      <c r="D246" s="180"/>
      <c r="E246" s="231"/>
      <c r="F246" s="230"/>
      <c r="G246" s="161"/>
      <c r="H246" s="982"/>
    </row>
    <row r="247" spans="1:8" s="238" customFormat="1" ht="38.25">
      <c r="A247" s="245">
        <v>44</v>
      </c>
      <c r="B247" s="245">
        <v>961</v>
      </c>
      <c r="C247" s="236" t="s">
        <v>233</v>
      </c>
      <c r="D247" s="250" t="s">
        <v>227</v>
      </c>
      <c r="E247" s="246">
        <v>3</v>
      </c>
      <c r="F247" s="247" t="s">
        <v>10</v>
      </c>
      <c r="G247" s="240"/>
      <c r="H247" s="982">
        <f>E247*G247</f>
        <v>0</v>
      </c>
    </row>
    <row r="248" spans="1:8" s="238" customFormat="1">
      <c r="A248" s="245"/>
      <c r="B248" s="245"/>
      <c r="C248" s="236"/>
      <c r="D248" s="250"/>
      <c r="E248" s="248"/>
      <c r="F248" s="247"/>
      <c r="G248" s="241"/>
      <c r="H248" s="982"/>
    </row>
    <row r="249" spans="1:8" s="50" customFormat="1" ht="13.5" thickBot="1">
      <c r="A249" s="521"/>
      <c r="B249" s="128"/>
      <c r="C249" s="971" t="s">
        <v>27</v>
      </c>
      <c r="D249" s="130"/>
      <c r="E249" s="132"/>
      <c r="F249" s="131"/>
      <c r="G249" s="129"/>
      <c r="H249" s="991"/>
    </row>
    <row r="250" spans="1:8" s="50" customFormat="1" ht="15">
      <c r="A250" s="57" t="s">
        <v>32</v>
      </c>
      <c r="B250" s="58"/>
      <c r="C250" s="59" t="s">
        <v>4</v>
      </c>
      <c r="D250" s="42"/>
      <c r="E250" s="192"/>
      <c r="F250" s="61"/>
      <c r="G250" s="62" t="s">
        <v>65</v>
      </c>
      <c r="H250" s="984">
        <f>SUM(H222:H249)</f>
        <v>0</v>
      </c>
    </row>
    <row r="251" spans="1:8" s="9" customFormat="1">
      <c r="A251" s="1172" t="s">
        <v>44</v>
      </c>
      <c r="B251" s="30"/>
      <c r="C251" s="1172" t="s">
        <v>45</v>
      </c>
      <c r="D251" s="1172" t="s">
        <v>46</v>
      </c>
      <c r="E251" s="1173" t="s">
        <v>47</v>
      </c>
      <c r="F251" s="1174" t="s">
        <v>48</v>
      </c>
      <c r="G251" s="1175" t="s">
        <v>49</v>
      </c>
      <c r="H251" s="1176" t="s">
        <v>50</v>
      </c>
    </row>
    <row r="252" spans="1:8" s="9" customFormat="1" ht="13.5" thickBot="1">
      <c r="A252" s="33" t="s">
        <v>51</v>
      </c>
      <c r="B252" s="1177"/>
      <c r="C252" s="33" t="s">
        <v>51</v>
      </c>
      <c r="D252" s="34"/>
      <c r="E252" s="191" t="s">
        <v>51</v>
      </c>
      <c r="F252" s="36"/>
      <c r="G252" s="37" t="s">
        <v>52</v>
      </c>
      <c r="H252" s="38"/>
    </row>
    <row r="253" spans="1:8" s="50" customFormat="1" ht="13.5" thickTop="1">
      <c r="A253" s="865" t="s">
        <v>107</v>
      </c>
      <c r="B253" s="43"/>
      <c r="C253" s="101" t="s">
        <v>23</v>
      </c>
      <c r="D253" s="42"/>
      <c r="E253" s="78"/>
      <c r="F253" s="77"/>
      <c r="G253" s="76"/>
      <c r="H253" s="78"/>
    </row>
    <row r="254" spans="1:8" s="50" customFormat="1" ht="78.75">
      <c r="A254" s="1159" t="s">
        <v>253</v>
      </c>
      <c r="B254" s="1167" t="s">
        <v>798</v>
      </c>
      <c r="C254" s="1168" t="s">
        <v>799</v>
      </c>
      <c r="D254" s="1178" t="s">
        <v>800</v>
      </c>
      <c r="E254" s="23">
        <v>27</v>
      </c>
      <c r="F254" s="1179" t="s">
        <v>29</v>
      </c>
      <c r="G254" s="1171"/>
      <c r="H254" s="993">
        <f>E254*G254</f>
        <v>0</v>
      </c>
    </row>
    <row r="255" spans="1:8" s="50" customFormat="1" ht="13.5" thickBot="1">
      <c r="A255" s="1180"/>
      <c r="B255" s="1167"/>
      <c r="C255" s="1168"/>
      <c r="D255" s="1169"/>
      <c r="E255" s="23"/>
      <c r="F255" s="1181"/>
      <c r="G255" s="1182"/>
      <c r="H255" s="993"/>
    </row>
    <row r="256" spans="1:8" s="50" customFormat="1" ht="15">
      <c r="A256" s="865" t="s">
        <v>107</v>
      </c>
      <c r="B256" s="1183"/>
      <c r="C256" s="141" t="s">
        <v>23</v>
      </c>
      <c r="D256" s="145"/>
      <c r="E256" s="198"/>
      <c r="F256" s="61"/>
      <c r="G256" s="62" t="s">
        <v>65</v>
      </c>
      <c r="H256" s="992">
        <f>SUM(H254:H255)</f>
        <v>0</v>
      </c>
    </row>
    <row r="257" spans="1:8" s="50" customFormat="1">
      <c r="A257" s="267"/>
      <c r="B257" s="267"/>
      <c r="C257" s="265"/>
      <c r="D257" s="268"/>
      <c r="E257" s="270"/>
      <c r="F257" s="269"/>
      <c r="G257" s="265"/>
      <c r="H257" s="270"/>
    </row>
    <row r="258" spans="1:8" s="50" customFormat="1">
      <c r="A258" s="288" t="s">
        <v>98</v>
      </c>
      <c r="B258" s="258"/>
      <c r="C258" s="283" t="s">
        <v>99</v>
      </c>
      <c r="D258" s="284"/>
      <c r="E258" s="179"/>
      <c r="F258" s="261"/>
      <c r="G258" s="257"/>
      <c r="H258" s="179"/>
    </row>
    <row r="259" spans="1:8" s="50" customFormat="1" ht="25.5">
      <c r="A259" s="272">
        <v>61</v>
      </c>
      <c r="B259" s="272">
        <v>122</v>
      </c>
      <c r="C259" s="291" t="s">
        <v>100</v>
      </c>
      <c r="D259" s="292"/>
      <c r="E259" s="275">
        <v>11</v>
      </c>
      <c r="F259" s="273" t="s">
        <v>10</v>
      </c>
      <c r="G259" s="266"/>
      <c r="H259" s="978">
        <f>E259*G259</f>
        <v>0</v>
      </c>
    </row>
    <row r="260" spans="1:8" s="50" customFormat="1">
      <c r="A260" s="276"/>
      <c r="B260" s="259"/>
      <c r="C260" s="278"/>
      <c r="D260" s="279"/>
      <c r="E260" s="274"/>
      <c r="F260" s="263"/>
      <c r="G260" s="260"/>
      <c r="H260" s="982"/>
    </row>
    <row r="261" spans="1:8" s="265" customFormat="1" ht="38.25">
      <c r="A261" s="272">
        <v>61</v>
      </c>
      <c r="B261" s="272">
        <v>213</v>
      </c>
      <c r="C261" s="291" t="s">
        <v>235</v>
      </c>
      <c r="D261" s="292"/>
      <c r="E261" s="275">
        <v>4</v>
      </c>
      <c r="F261" s="273" t="s">
        <v>10</v>
      </c>
      <c r="G261" s="266"/>
      <c r="H261" s="978">
        <f>E261*G261</f>
        <v>0</v>
      </c>
    </row>
    <row r="262" spans="1:8" s="265" customFormat="1">
      <c r="A262" s="276"/>
      <c r="B262" s="259"/>
      <c r="C262" s="278"/>
      <c r="D262" s="279"/>
      <c r="E262" s="274"/>
      <c r="F262" s="263"/>
      <c r="G262" s="260"/>
      <c r="H262" s="982"/>
    </row>
    <row r="263" spans="1:8" s="50" customFormat="1" ht="38.25">
      <c r="A263" s="272">
        <v>61</v>
      </c>
      <c r="B263" s="272">
        <v>215</v>
      </c>
      <c r="C263" s="291" t="s">
        <v>101</v>
      </c>
      <c r="D263" s="292"/>
      <c r="E263" s="275">
        <v>1</v>
      </c>
      <c r="F263" s="273" t="s">
        <v>10</v>
      </c>
      <c r="G263" s="266"/>
      <c r="H263" s="978">
        <f>E263*G263</f>
        <v>0</v>
      </c>
    </row>
    <row r="264" spans="1:8" s="50" customFormat="1">
      <c r="A264" s="276"/>
      <c r="B264" s="259"/>
      <c r="C264" s="278"/>
      <c r="D264" s="279"/>
      <c r="E264" s="274"/>
      <c r="F264" s="263"/>
      <c r="G264" s="260"/>
      <c r="H264" s="982"/>
    </row>
    <row r="265" spans="1:8" s="50" customFormat="1" ht="38.25">
      <c r="A265" s="272">
        <v>61</v>
      </c>
      <c r="B265" s="272">
        <v>216</v>
      </c>
      <c r="C265" s="291" t="s">
        <v>102</v>
      </c>
      <c r="D265" s="292"/>
      <c r="E265" s="275">
        <v>3</v>
      </c>
      <c r="F265" s="273" t="s">
        <v>10</v>
      </c>
      <c r="G265" s="266"/>
      <c r="H265" s="978">
        <f>E265*G265</f>
        <v>0</v>
      </c>
    </row>
    <row r="266" spans="1:8">
      <c r="A266" s="272"/>
      <c r="B266" s="272"/>
      <c r="C266" s="291"/>
      <c r="D266" s="292"/>
      <c r="E266" s="275"/>
      <c r="F266" s="273"/>
      <c r="G266" s="266"/>
      <c r="H266" s="978"/>
    </row>
    <row r="267" spans="1:8" s="264" customFormat="1" ht="38.25">
      <c r="A267" s="272">
        <v>61</v>
      </c>
      <c r="B267" s="272">
        <v>217</v>
      </c>
      <c r="C267" s="291" t="s">
        <v>236</v>
      </c>
      <c r="D267" s="292"/>
      <c r="E267" s="275">
        <v>5</v>
      </c>
      <c r="F267" s="273" t="s">
        <v>10</v>
      </c>
      <c r="G267" s="266"/>
      <c r="H267" s="978">
        <f>E267*G267</f>
        <v>0</v>
      </c>
    </row>
    <row r="268" spans="1:8" s="264" customFormat="1">
      <c r="A268" s="272"/>
      <c r="B268" s="272"/>
      <c r="C268" s="291"/>
      <c r="D268" s="292"/>
      <c r="E268" s="275"/>
      <c r="F268" s="273"/>
      <c r="G268" s="266"/>
      <c r="H268" s="978"/>
    </row>
    <row r="269" spans="1:8" s="264" customFormat="1" ht="38.25">
      <c r="A269" s="272">
        <v>61</v>
      </c>
      <c r="B269" s="272">
        <v>218</v>
      </c>
      <c r="C269" s="291" t="s">
        <v>237</v>
      </c>
      <c r="D269" s="292"/>
      <c r="E269" s="275">
        <v>3</v>
      </c>
      <c r="F269" s="273" t="s">
        <v>10</v>
      </c>
      <c r="G269" s="266"/>
      <c r="H269" s="978">
        <f>E269*G269</f>
        <v>0</v>
      </c>
    </row>
    <row r="270" spans="1:8" s="264" customFormat="1">
      <c r="A270" s="272"/>
      <c r="B270" s="272"/>
      <c r="C270" s="291"/>
      <c r="D270" s="292"/>
      <c r="E270" s="275"/>
      <c r="F270" s="273"/>
      <c r="G270" s="266"/>
      <c r="H270" s="978"/>
    </row>
    <row r="271" spans="1:8" ht="51">
      <c r="A271" s="272">
        <v>61</v>
      </c>
      <c r="B271" s="272">
        <v>642</v>
      </c>
      <c r="C271" s="291" t="s">
        <v>122</v>
      </c>
      <c r="D271" s="851" t="s">
        <v>691</v>
      </c>
      <c r="E271" s="275">
        <v>2</v>
      </c>
      <c r="F271" s="273" t="s">
        <v>10</v>
      </c>
      <c r="G271" s="266"/>
      <c r="H271" s="978">
        <f>E271*G271</f>
        <v>0</v>
      </c>
    </row>
    <row r="272" spans="1:8" s="859" customFormat="1">
      <c r="A272" s="922"/>
      <c r="B272" s="922"/>
      <c r="C272" s="846"/>
      <c r="D272" s="851"/>
      <c r="E272" s="873"/>
      <c r="F272" s="876"/>
      <c r="G272" s="844"/>
      <c r="H272" s="978"/>
    </row>
    <row r="273" spans="1:8" s="850" customFormat="1" ht="51">
      <c r="A273" s="922">
        <v>61</v>
      </c>
      <c r="B273" s="922">
        <v>651</v>
      </c>
      <c r="C273" s="846" t="s">
        <v>676</v>
      </c>
      <c r="D273" s="851" t="s">
        <v>681</v>
      </c>
      <c r="E273" s="873">
        <v>5</v>
      </c>
      <c r="F273" s="876" t="s">
        <v>10</v>
      </c>
      <c r="G273" s="844"/>
      <c r="H273" s="978">
        <f>E273*G273</f>
        <v>0</v>
      </c>
    </row>
    <row r="274" spans="1:8">
      <c r="A274" s="276"/>
      <c r="B274" s="259"/>
      <c r="C274" s="278"/>
      <c r="D274" s="279"/>
      <c r="E274" s="274"/>
      <c r="F274" s="263"/>
      <c r="G274" s="260"/>
      <c r="H274" s="982"/>
    </row>
    <row r="275" spans="1:8" s="850" customFormat="1" ht="51">
      <c r="A275" s="922">
        <v>61</v>
      </c>
      <c r="B275" s="922">
        <v>721</v>
      </c>
      <c r="C275" s="846" t="s">
        <v>238</v>
      </c>
      <c r="D275" s="851" t="s">
        <v>682</v>
      </c>
      <c r="E275" s="873">
        <v>2</v>
      </c>
      <c r="F275" s="876" t="s">
        <v>10</v>
      </c>
      <c r="G275" s="844"/>
      <c r="H275" s="978">
        <f>E275*G275</f>
        <v>0</v>
      </c>
    </row>
    <row r="276" spans="1:8" s="264" customFormat="1">
      <c r="A276" s="276"/>
      <c r="B276" s="259"/>
      <c r="C276" s="278"/>
      <c r="D276" s="279"/>
      <c r="E276" s="274"/>
      <c r="F276" s="263"/>
      <c r="G276" s="260"/>
      <c r="H276" s="982"/>
    </row>
    <row r="277" spans="1:8" s="264" customFormat="1" ht="51">
      <c r="A277" s="272">
        <v>61</v>
      </c>
      <c r="B277" s="272" t="s">
        <v>239</v>
      </c>
      <c r="C277" s="291" t="s">
        <v>240</v>
      </c>
      <c r="D277" s="851" t="s">
        <v>683</v>
      </c>
      <c r="E277" s="275">
        <v>3</v>
      </c>
      <c r="F277" s="273" t="s">
        <v>10</v>
      </c>
      <c r="G277" s="266"/>
      <c r="H277" s="978">
        <f>E277*G277</f>
        <v>0</v>
      </c>
    </row>
    <row r="278" spans="1:8" s="264" customFormat="1">
      <c r="A278" s="276"/>
      <c r="B278" s="259"/>
      <c r="C278" s="278"/>
      <c r="D278" s="279"/>
      <c r="E278" s="274"/>
      <c r="F278" s="263"/>
      <c r="G278" s="260"/>
      <c r="H278" s="982"/>
    </row>
    <row r="279" spans="1:8" s="121" customFormat="1" ht="51">
      <c r="A279" s="922">
        <v>61</v>
      </c>
      <c r="B279" s="922" t="s">
        <v>123</v>
      </c>
      <c r="C279" s="846" t="s">
        <v>684</v>
      </c>
      <c r="D279" s="851" t="s">
        <v>688</v>
      </c>
      <c r="E279" s="873">
        <v>1</v>
      </c>
      <c r="F279" s="876" t="s">
        <v>10</v>
      </c>
      <c r="G279" s="844"/>
      <c r="H279" s="978">
        <f>E279*G279</f>
        <v>0</v>
      </c>
    </row>
    <row r="280" spans="1:8">
      <c r="A280" s="276"/>
      <c r="B280" s="259"/>
      <c r="C280" s="278"/>
      <c r="D280" s="279" t="s">
        <v>27</v>
      </c>
      <c r="E280" s="274"/>
      <c r="F280" s="263"/>
      <c r="G280" s="260"/>
      <c r="H280" s="982"/>
    </row>
    <row r="281" spans="1:8" s="264" customFormat="1" ht="63.75">
      <c r="A281" s="272">
        <v>61</v>
      </c>
      <c r="B281" s="272" t="s">
        <v>241</v>
      </c>
      <c r="C281" s="846" t="s">
        <v>685</v>
      </c>
      <c r="D281" s="851" t="s">
        <v>692</v>
      </c>
      <c r="E281" s="275">
        <v>5</v>
      </c>
      <c r="F281" s="273" t="s">
        <v>10</v>
      </c>
      <c r="G281" s="266"/>
      <c r="H281" s="978">
        <f>E281*G281</f>
        <v>0</v>
      </c>
    </row>
    <row r="282" spans="1:8" s="264" customFormat="1">
      <c r="A282" s="276"/>
      <c r="B282" s="259"/>
      <c r="C282" s="278"/>
      <c r="D282" s="279"/>
      <c r="E282" s="274"/>
      <c r="F282" s="263"/>
      <c r="G282" s="260"/>
      <c r="H282" s="982"/>
    </row>
    <row r="283" spans="1:8" s="264" customFormat="1" ht="51">
      <c r="A283" s="272">
        <v>61</v>
      </c>
      <c r="B283" s="272" t="s">
        <v>242</v>
      </c>
      <c r="C283" s="846" t="s">
        <v>686</v>
      </c>
      <c r="D283" s="292" t="s">
        <v>243</v>
      </c>
      <c r="E283" s="275">
        <v>1</v>
      </c>
      <c r="F283" s="273" t="s">
        <v>10</v>
      </c>
      <c r="G283" s="266"/>
      <c r="H283" s="978">
        <f>E283*G283</f>
        <v>0</v>
      </c>
    </row>
    <row r="284" spans="1:8" s="264" customFormat="1">
      <c r="A284" s="276"/>
      <c r="B284" s="259"/>
      <c r="C284" s="278"/>
      <c r="D284" s="279"/>
      <c r="E284" s="274"/>
      <c r="F284" s="263"/>
      <c r="G284" s="260"/>
      <c r="H284" s="982"/>
    </row>
    <row r="285" spans="1:8" s="264" customFormat="1" ht="63.75">
      <c r="A285" s="272">
        <v>61</v>
      </c>
      <c r="B285" s="272">
        <v>726</v>
      </c>
      <c r="C285" s="846" t="s">
        <v>687</v>
      </c>
      <c r="D285" s="292" t="s">
        <v>244</v>
      </c>
      <c r="E285" s="275">
        <v>1</v>
      </c>
      <c r="F285" s="273" t="s">
        <v>10</v>
      </c>
      <c r="G285" s="266"/>
      <c r="H285" s="978">
        <f>E285*G285</f>
        <v>0</v>
      </c>
    </row>
    <row r="286" spans="1:8" s="264" customFormat="1">
      <c r="A286" s="276"/>
      <c r="B286" s="259"/>
      <c r="C286" s="278"/>
      <c r="D286" s="279"/>
      <c r="E286" s="274"/>
      <c r="F286" s="263"/>
      <c r="G286" s="260"/>
      <c r="H286" s="982"/>
    </row>
    <row r="287" spans="1:8">
      <c r="A287" s="288" t="s">
        <v>103</v>
      </c>
      <c r="B287" s="282"/>
      <c r="C287" s="283" t="s">
        <v>104</v>
      </c>
      <c r="D287" s="284"/>
      <c r="E287" s="287"/>
      <c r="F287" s="286"/>
      <c r="G287" s="285"/>
      <c r="H287" s="980"/>
    </row>
    <row r="288" spans="1:8" ht="63.75">
      <c r="A288" s="272">
        <v>62</v>
      </c>
      <c r="B288" s="272">
        <v>122</v>
      </c>
      <c r="C288" s="291" t="s">
        <v>124</v>
      </c>
      <c r="D288" s="851" t="s">
        <v>689</v>
      </c>
      <c r="E288" s="275">
        <v>880</v>
      </c>
      <c r="F288" s="273" t="s">
        <v>29</v>
      </c>
      <c r="G288" s="266"/>
      <c r="H288" s="978">
        <f>E288*G288</f>
        <v>0</v>
      </c>
    </row>
    <row r="289" spans="1:8">
      <c r="A289" s="272"/>
      <c r="B289" s="272"/>
      <c r="C289" s="291"/>
      <c r="D289" s="292"/>
      <c r="E289" s="275"/>
      <c r="F289" s="273"/>
      <c r="G289" s="266"/>
      <c r="H289" s="978"/>
    </row>
    <row r="290" spans="1:8" ht="63.75">
      <c r="A290" s="272">
        <v>62</v>
      </c>
      <c r="B290" s="272">
        <v>163</v>
      </c>
      <c r="C290" s="291" t="s">
        <v>245</v>
      </c>
      <c r="D290" s="851" t="s">
        <v>667</v>
      </c>
      <c r="E290" s="275">
        <v>16</v>
      </c>
      <c r="F290" s="273" t="s">
        <v>28</v>
      </c>
      <c r="G290" s="266"/>
      <c r="H290" s="978">
        <f>E290*G290</f>
        <v>0</v>
      </c>
    </row>
    <row r="291" spans="1:8">
      <c r="A291" s="272"/>
      <c r="B291" s="272"/>
      <c r="C291" s="291"/>
      <c r="D291" s="292"/>
      <c r="E291" s="275"/>
      <c r="F291" s="273"/>
      <c r="G291" s="266"/>
      <c r="H291" s="978"/>
    </row>
    <row r="292" spans="1:8" s="264" customFormat="1" ht="25.5">
      <c r="A292" s="272">
        <v>62</v>
      </c>
      <c r="B292" s="272">
        <v>237</v>
      </c>
      <c r="C292" s="291" t="s">
        <v>246</v>
      </c>
      <c r="D292" s="292"/>
      <c r="E292" s="275">
        <v>14</v>
      </c>
      <c r="F292" s="273" t="s">
        <v>29</v>
      </c>
      <c r="G292" s="266"/>
      <c r="H292" s="978">
        <f>E292*G292</f>
        <v>0</v>
      </c>
    </row>
    <row r="293" spans="1:8" s="264" customFormat="1">
      <c r="A293" s="272"/>
      <c r="B293" s="272"/>
      <c r="C293" s="291"/>
      <c r="D293" s="292"/>
      <c r="E293" s="275"/>
      <c r="F293" s="273"/>
      <c r="G293" s="266"/>
      <c r="H293" s="978"/>
    </row>
    <row r="294" spans="1:8" ht="25.5">
      <c r="A294" s="272">
        <v>62</v>
      </c>
      <c r="B294" s="272">
        <v>252</v>
      </c>
      <c r="C294" s="291" t="s">
        <v>125</v>
      </c>
      <c r="D294" s="292"/>
      <c r="E294" s="275">
        <v>429</v>
      </c>
      <c r="F294" s="273" t="s">
        <v>29</v>
      </c>
      <c r="G294" s="266"/>
      <c r="H294" s="978">
        <f>E294*G294</f>
        <v>0</v>
      </c>
    </row>
    <row r="295" spans="1:8">
      <c r="A295" s="272"/>
      <c r="B295" s="272"/>
      <c r="C295" s="291"/>
      <c r="D295" s="292"/>
      <c r="E295" s="275"/>
      <c r="F295" s="273"/>
      <c r="G295" s="266"/>
      <c r="H295" s="978"/>
    </row>
    <row r="296" spans="1:8" s="264" customFormat="1">
      <c r="A296" s="288" t="s">
        <v>247</v>
      </c>
      <c r="B296" s="282"/>
      <c r="C296" s="283" t="s">
        <v>248</v>
      </c>
      <c r="D296" s="284"/>
      <c r="E296" s="287"/>
      <c r="F296" s="286"/>
      <c r="G296" s="285"/>
      <c r="H296" s="980"/>
    </row>
    <row r="297" spans="1:8" s="264" customFormat="1" ht="22.5">
      <c r="A297" s="272">
        <v>63</v>
      </c>
      <c r="B297" s="272">
        <v>571</v>
      </c>
      <c r="C297" s="291" t="s">
        <v>802</v>
      </c>
      <c r="D297" s="851" t="s">
        <v>675</v>
      </c>
      <c r="E297" s="275">
        <v>1</v>
      </c>
      <c r="F297" s="273" t="s">
        <v>10</v>
      </c>
      <c r="G297" s="266"/>
      <c r="H297" s="978">
        <f>E297*G297</f>
        <v>0</v>
      </c>
    </row>
    <row r="298" spans="1:8" s="264" customFormat="1">
      <c r="A298" s="272"/>
      <c r="B298" s="272"/>
      <c r="C298" s="291"/>
      <c r="D298" s="292"/>
      <c r="E298" s="275"/>
      <c r="F298" s="273"/>
      <c r="G298" s="266"/>
      <c r="H298" s="978"/>
    </row>
    <row r="299" spans="1:8">
      <c r="A299" s="288" t="s">
        <v>110</v>
      </c>
      <c r="B299" s="282"/>
      <c r="C299" s="283" t="s">
        <v>111</v>
      </c>
      <c r="D299" s="284"/>
      <c r="E299" s="287"/>
      <c r="F299" s="286"/>
      <c r="G299" s="285"/>
      <c r="H299" s="980"/>
    </row>
    <row r="300" spans="1:8" ht="25.5">
      <c r="A300" s="272">
        <v>64</v>
      </c>
      <c r="B300" s="262">
        <v>281</v>
      </c>
      <c r="C300" s="291" t="s">
        <v>112</v>
      </c>
      <c r="D300" s="292"/>
      <c r="E300" s="275">
        <v>1</v>
      </c>
      <c r="F300" s="273" t="s">
        <v>10</v>
      </c>
      <c r="G300" s="266"/>
      <c r="H300" s="978">
        <f>E300*G300</f>
        <v>0</v>
      </c>
    </row>
    <row r="301" spans="1:8">
      <c r="A301" s="272"/>
      <c r="B301" s="262"/>
      <c r="C301" s="291"/>
      <c r="D301" s="292"/>
      <c r="E301" s="275"/>
      <c r="F301" s="273"/>
      <c r="G301" s="266"/>
      <c r="H301" s="978"/>
    </row>
    <row r="302" spans="1:8">
      <c r="A302" s="272">
        <v>64</v>
      </c>
      <c r="B302" s="262">
        <v>288</v>
      </c>
      <c r="C302" s="291" t="s">
        <v>126</v>
      </c>
      <c r="D302" s="292"/>
      <c r="E302" s="275">
        <v>3</v>
      </c>
      <c r="F302" s="273" t="s">
        <v>10</v>
      </c>
      <c r="G302" s="266"/>
      <c r="H302" s="978">
        <f>E302*G302</f>
        <v>0</v>
      </c>
    </row>
    <row r="303" spans="1:8">
      <c r="A303" s="276"/>
      <c r="B303" s="277"/>
      <c r="C303" s="278"/>
      <c r="D303" s="279"/>
      <c r="E303" s="281"/>
      <c r="F303" s="280"/>
      <c r="G303" s="271"/>
      <c r="H303" s="978">
        <v>0</v>
      </c>
    </row>
    <row r="304" spans="1:8" ht="38.25">
      <c r="A304" s="272">
        <v>64</v>
      </c>
      <c r="B304" s="262">
        <v>525</v>
      </c>
      <c r="C304" s="291" t="s">
        <v>249</v>
      </c>
      <c r="D304" s="292"/>
      <c r="E304" s="275">
        <v>50</v>
      </c>
      <c r="F304" s="273" t="s">
        <v>29</v>
      </c>
      <c r="G304" s="266"/>
      <c r="H304" s="978">
        <f>E304*G304</f>
        <v>0</v>
      </c>
    </row>
    <row r="305" spans="1:8" s="859" customFormat="1" ht="38.25">
      <c r="A305" s="1159" t="s">
        <v>796</v>
      </c>
      <c r="B305" s="1167" t="s">
        <v>234</v>
      </c>
      <c r="C305" s="1168" t="s">
        <v>797</v>
      </c>
      <c r="D305" s="1169"/>
      <c r="E305" s="23">
        <v>27</v>
      </c>
      <c r="F305" s="1170" t="s">
        <v>29</v>
      </c>
      <c r="G305" s="1171"/>
      <c r="H305" s="993">
        <f>E305*G305</f>
        <v>0</v>
      </c>
    </row>
    <row r="306" spans="1:8" ht="13.5" thickBot="1">
      <c r="A306" s="289"/>
      <c r="B306" s="272"/>
      <c r="C306" s="291"/>
      <c r="D306" s="292"/>
      <c r="E306" s="290"/>
      <c r="F306" s="273"/>
      <c r="G306" s="266"/>
      <c r="H306" s="978"/>
    </row>
    <row r="307" spans="1:8" ht="15">
      <c r="A307" s="82" t="s">
        <v>96</v>
      </c>
      <c r="B307" s="143"/>
      <c r="C307" s="144" t="s">
        <v>97</v>
      </c>
      <c r="D307" s="145"/>
      <c r="E307" s="196"/>
      <c r="F307" s="147"/>
      <c r="G307" s="150" t="s">
        <v>65</v>
      </c>
      <c r="H307" s="992">
        <f>SUM(H259:H306)</f>
        <v>0</v>
      </c>
    </row>
    <row r="308" spans="1:8">
      <c r="E308" s="81"/>
      <c r="F308" s="80"/>
      <c r="G308" s="50"/>
      <c r="H308" s="81"/>
    </row>
    <row r="309" spans="1:8">
      <c r="A309" s="24" t="s">
        <v>44</v>
      </c>
      <c r="B309" s="25"/>
      <c r="C309" s="26" t="s">
        <v>45</v>
      </c>
      <c r="D309" s="26" t="s">
        <v>46</v>
      </c>
      <c r="E309" s="194" t="s">
        <v>47</v>
      </c>
      <c r="F309" s="69" t="s">
        <v>48</v>
      </c>
      <c r="G309" s="70" t="s">
        <v>49</v>
      </c>
      <c r="H309" s="71" t="s">
        <v>50</v>
      </c>
    </row>
    <row r="310" spans="1:8" ht="13.5" thickBot="1">
      <c r="A310" s="31" t="s">
        <v>51</v>
      </c>
      <c r="B310" s="32"/>
      <c r="C310" s="33" t="s">
        <v>51</v>
      </c>
      <c r="D310" s="34"/>
      <c r="E310" s="195" t="s">
        <v>51</v>
      </c>
      <c r="F310" s="73"/>
      <c r="G310" s="74" t="s">
        <v>52</v>
      </c>
      <c r="H310" s="75"/>
    </row>
    <row r="311" spans="1:8" ht="13.5" thickTop="1">
      <c r="A311" s="39" t="s">
        <v>105</v>
      </c>
      <c r="B311" s="40"/>
      <c r="C311" s="41" t="s">
        <v>3</v>
      </c>
      <c r="D311" s="42"/>
      <c r="E311" s="78"/>
      <c r="F311" s="77"/>
      <c r="G311" s="76"/>
      <c r="H311" s="78"/>
    </row>
    <row r="312" spans="1:8">
      <c r="A312" s="267"/>
      <c r="B312" s="267"/>
      <c r="C312" s="265"/>
      <c r="D312" s="268"/>
      <c r="E312" s="270"/>
      <c r="F312" s="269"/>
      <c r="G312" s="265"/>
      <c r="H312" s="270"/>
    </row>
    <row r="313" spans="1:8">
      <c r="A313" s="288" t="s">
        <v>21</v>
      </c>
      <c r="B313" s="282"/>
      <c r="C313" s="283" t="s">
        <v>20</v>
      </c>
      <c r="D313" s="284"/>
      <c r="E313" s="287"/>
      <c r="F313" s="286"/>
      <c r="G313" s="285"/>
      <c r="H313" s="287"/>
    </row>
    <row r="314" spans="1:8" s="264" customFormat="1" ht="14.45" customHeight="1">
      <c r="A314" s="272" t="s">
        <v>256</v>
      </c>
      <c r="B314" s="256" t="s">
        <v>95</v>
      </c>
      <c r="C314" s="295" t="s">
        <v>255</v>
      </c>
      <c r="D314" s="1218" t="s">
        <v>106</v>
      </c>
      <c r="E314" s="275">
        <v>16</v>
      </c>
      <c r="F314" s="273" t="s">
        <v>18</v>
      </c>
      <c r="G314" s="844">
        <v>45</v>
      </c>
      <c r="H314" s="978">
        <f>E314*G314</f>
        <v>720</v>
      </c>
    </row>
    <row r="315" spans="1:8" s="264" customFormat="1">
      <c r="A315" s="276"/>
      <c r="B315" s="277"/>
      <c r="C315" s="278"/>
      <c r="D315" s="1219"/>
      <c r="E315" s="281"/>
      <c r="F315" s="280"/>
      <c r="G315" s="271"/>
      <c r="H315" s="979"/>
    </row>
    <row r="316" spans="1:8" ht="13.15" customHeight="1">
      <c r="A316" s="272">
        <v>79</v>
      </c>
      <c r="B316" s="272">
        <v>311</v>
      </c>
      <c r="C316" s="295" t="s">
        <v>19</v>
      </c>
      <c r="D316" s="1219"/>
      <c r="E316" s="275">
        <v>50</v>
      </c>
      <c r="F316" s="273" t="s">
        <v>18</v>
      </c>
      <c r="G316" s="844">
        <v>45</v>
      </c>
      <c r="H316" s="978">
        <f>E316*G316</f>
        <v>2250</v>
      </c>
    </row>
    <row r="317" spans="1:8">
      <c r="A317" s="272"/>
      <c r="B317" s="272"/>
      <c r="C317" s="295"/>
      <c r="D317" s="1219"/>
      <c r="E317" s="275"/>
      <c r="F317" s="273"/>
      <c r="G317" s="844"/>
      <c r="H317" s="978"/>
    </row>
    <row r="318" spans="1:8" s="265" customFormat="1">
      <c r="A318" s="272">
        <v>79</v>
      </c>
      <c r="B318" s="272">
        <v>321</v>
      </c>
      <c r="C318" s="295" t="s">
        <v>258</v>
      </c>
      <c r="D318" s="1219"/>
      <c r="E318" s="275">
        <v>8</v>
      </c>
      <c r="F318" s="273" t="s">
        <v>18</v>
      </c>
      <c r="G318" s="844">
        <v>60</v>
      </c>
      <c r="H318" s="978">
        <f>E318*G318</f>
        <v>480</v>
      </c>
    </row>
    <row r="319" spans="1:8" s="264" customFormat="1">
      <c r="A319" s="272"/>
      <c r="B319" s="272"/>
      <c r="C319" s="295"/>
      <c r="D319" s="1219"/>
      <c r="E319" s="275"/>
      <c r="F319" s="273"/>
      <c r="G319" s="844"/>
      <c r="H319" s="978"/>
    </row>
    <row r="320" spans="1:8" s="264" customFormat="1">
      <c r="A320" s="272">
        <v>79</v>
      </c>
      <c r="B320" s="272">
        <v>351</v>
      </c>
      <c r="C320" s="295" t="s">
        <v>254</v>
      </c>
      <c r="D320" s="1219"/>
      <c r="E320" s="275">
        <v>8</v>
      </c>
      <c r="F320" s="273" t="s">
        <v>18</v>
      </c>
      <c r="G320" s="844">
        <v>45</v>
      </c>
      <c r="H320" s="978">
        <f>E320*G320</f>
        <v>360</v>
      </c>
    </row>
    <row r="321" spans="1:8" s="264" customFormat="1">
      <c r="A321" s="272"/>
      <c r="B321" s="272"/>
      <c r="C321" s="295"/>
      <c r="D321" s="296"/>
      <c r="E321" s="275"/>
      <c r="F321" s="273"/>
      <c r="G321" s="266"/>
      <c r="H321" s="978"/>
    </row>
    <row r="322" spans="1:8" ht="25.5">
      <c r="A322" s="272">
        <v>79</v>
      </c>
      <c r="B322" s="272">
        <v>514</v>
      </c>
      <c r="C322" s="291" t="s">
        <v>257</v>
      </c>
      <c r="D322" s="222"/>
      <c r="E322" s="275">
        <v>1</v>
      </c>
      <c r="F322" s="273" t="s">
        <v>10</v>
      </c>
      <c r="G322" s="266"/>
      <c r="H322" s="978">
        <f>E322*G322</f>
        <v>0</v>
      </c>
    </row>
    <row r="323" spans="1:8" ht="13.5" thickBot="1">
      <c r="A323" s="128"/>
      <c r="B323" s="128"/>
      <c r="C323" s="129"/>
      <c r="D323" s="130"/>
      <c r="E323" s="132"/>
      <c r="F323" s="131"/>
      <c r="G323" s="129"/>
      <c r="H323" s="991"/>
    </row>
    <row r="324" spans="1:8" ht="15">
      <c r="A324" s="57" t="s">
        <v>105</v>
      </c>
      <c r="B324" s="58"/>
      <c r="C324" s="59" t="s">
        <v>3</v>
      </c>
      <c r="D324" s="42"/>
      <c r="E324" s="192"/>
      <c r="F324" s="61"/>
      <c r="G324" s="62" t="s">
        <v>65</v>
      </c>
      <c r="H324" s="984">
        <f>SUM(H314:H323)</f>
        <v>3810</v>
      </c>
    </row>
    <row r="325" spans="1:8" ht="35.450000000000003" customHeight="1"/>
    <row r="327" spans="1:8" ht="16.899999999999999" customHeight="1"/>
    <row r="352" spans="5:5" s="1" customFormat="1">
      <c r="E352" s="23"/>
    </row>
    <row r="353" spans="5:5" s="1" customFormat="1">
      <c r="E353" s="23"/>
    </row>
    <row r="361" spans="5:5" s="1" customFormat="1">
      <c r="E361" s="23"/>
    </row>
    <row r="362" spans="5:5" s="1" customFormat="1">
      <c r="E362" s="23"/>
    </row>
    <row r="364" spans="5:5" s="1" customFormat="1">
      <c r="E364" s="23"/>
    </row>
    <row r="365" spans="5:5" s="1" customFormat="1">
      <c r="E365" s="23"/>
    </row>
  </sheetData>
  <mergeCells count="12">
    <mergeCell ref="D314:D320"/>
    <mergeCell ref="C28:G31"/>
    <mergeCell ref="C33:G36"/>
    <mergeCell ref="C37:F37"/>
    <mergeCell ref="C39:G42"/>
    <mergeCell ref="C43:F43"/>
    <mergeCell ref="C44:F44"/>
    <mergeCell ref="F25:G25"/>
    <mergeCell ref="A5:B5"/>
    <mergeCell ref="C5:F5"/>
    <mergeCell ref="A7:B7"/>
    <mergeCell ref="A6:B6"/>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rowBreaks count="11" manualBreakCount="11">
    <brk id="45" max="7" man="1"/>
    <brk id="114" max="7" man="1"/>
    <brk id="156" max="7" man="1"/>
    <brk id="179" max="7" man="1"/>
    <brk id="215" max="7" man="1"/>
    <brk id="243" max="7" man="1"/>
    <brk id="250" max="7" man="1"/>
    <brk id="252" max="7" man="1"/>
    <brk id="280" max="7" man="1"/>
    <brk id="294" max="7" man="1"/>
    <brk id="30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12"/>
  <sheetViews>
    <sheetView showZeros="0" view="pageBreakPreview" topLeftCell="A58" zoomScale="110" zoomScaleNormal="100" zoomScaleSheetLayoutView="110" zoomScalePageLayoutView="90" workbookViewId="0">
      <selection activeCell="G58" sqref="G58"/>
    </sheetView>
  </sheetViews>
  <sheetFormatPr defaultColWidth="8.85546875" defaultRowHeight="12.75"/>
  <cols>
    <col min="1" max="1" width="5.42578125" style="22" customWidth="1"/>
    <col min="2" max="2" width="4.85546875" style="22" customWidth="1"/>
    <col min="3" max="3" width="37.85546875" style="859" customWidth="1"/>
    <col min="4" max="4" width="24.85546875" style="79" customWidth="1"/>
    <col min="5" max="5" width="9.140625" style="23" bestFit="1" customWidth="1"/>
    <col min="6" max="6" width="6.28515625" style="96" customWidth="1"/>
    <col min="7" max="7" width="10.5703125" style="859" customWidth="1"/>
    <col min="8" max="8" width="15.42578125" style="23" customWidth="1"/>
    <col min="9" max="16384" width="8.85546875" style="859"/>
  </cols>
  <sheetData>
    <row r="3" spans="1:8" ht="18">
      <c r="A3" s="859"/>
      <c r="B3" s="859"/>
      <c r="C3" s="12" t="s">
        <v>715</v>
      </c>
      <c r="D3" s="12"/>
      <c r="E3" s="181"/>
      <c r="F3" s="12"/>
      <c r="G3" s="12"/>
      <c r="H3" s="12"/>
    </row>
    <row r="4" spans="1:8">
      <c r="A4" s="859"/>
      <c r="B4" s="859"/>
      <c r="D4" s="859"/>
      <c r="F4" s="859"/>
      <c r="H4" s="859"/>
    </row>
    <row r="5" spans="1:8" ht="45" customHeight="1">
      <c r="A5" s="1215" t="s">
        <v>9</v>
      </c>
      <c r="B5" s="1215"/>
      <c r="C5" s="1216" t="s">
        <v>138</v>
      </c>
      <c r="D5" s="1216"/>
      <c r="E5" s="1216"/>
      <c r="F5" s="1216"/>
      <c r="G5" s="13"/>
      <c r="H5" s="13"/>
    </row>
    <row r="6" spans="1:8" ht="18">
      <c r="A6" s="1217" t="s">
        <v>34</v>
      </c>
      <c r="B6" s="1217"/>
      <c r="C6" s="151" t="s">
        <v>694</v>
      </c>
      <c r="D6" s="977"/>
      <c r="E6" s="182"/>
      <c r="F6" s="977"/>
      <c r="G6" s="13"/>
      <c r="H6" s="13"/>
    </row>
    <row r="7" spans="1:8" ht="15.75">
      <c r="A7" s="1217"/>
      <c r="B7" s="1217"/>
      <c r="C7" s="877" t="s">
        <v>717</v>
      </c>
      <c r="D7" s="14"/>
      <c r="E7" s="183"/>
      <c r="F7" s="14"/>
      <c r="G7" s="14"/>
      <c r="H7" s="15"/>
    </row>
    <row r="8" spans="1:8">
      <c r="A8" s="859"/>
      <c r="B8" s="859"/>
      <c r="D8" s="859"/>
      <c r="F8" s="859"/>
      <c r="H8" s="859"/>
    </row>
    <row r="9" spans="1:8" ht="15">
      <c r="A9" s="859"/>
      <c r="B9" s="860"/>
      <c r="C9" s="860" t="s">
        <v>36</v>
      </c>
      <c r="D9" s="16"/>
      <c r="E9" s="184"/>
      <c r="F9" s="118"/>
      <c r="G9" s="118"/>
      <c r="H9" s="102">
        <f>H47</f>
        <v>0</v>
      </c>
    </row>
    <row r="10" spans="1:8">
      <c r="A10" s="859"/>
      <c r="B10" s="859"/>
      <c r="D10" s="859"/>
      <c r="E10" s="185"/>
      <c r="F10" s="105"/>
      <c r="G10" s="104"/>
      <c r="H10" s="102">
        <f t="shared" ref="H10:H12" si="0">E10</f>
        <v>0</v>
      </c>
    </row>
    <row r="11" spans="1:8" ht="15">
      <c r="A11" s="859"/>
      <c r="B11" s="860"/>
      <c r="C11" s="860" t="s">
        <v>37</v>
      </c>
      <c r="D11" s="16"/>
      <c r="E11" s="184"/>
      <c r="F11" s="118"/>
      <c r="G11" s="118"/>
      <c r="H11" s="102">
        <f>H63</f>
        <v>0</v>
      </c>
    </row>
    <row r="12" spans="1:8">
      <c r="A12" s="859"/>
      <c r="B12" s="859"/>
      <c r="D12" s="859"/>
      <c r="E12" s="185"/>
      <c r="F12" s="105"/>
      <c r="G12" s="104"/>
      <c r="H12" s="102">
        <f t="shared" si="0"/>
        <v>0</v>
      </c>
    </row>
    <row r="13" spans="1:8" ht="15">
      <c r="A13" s="859"/>
      <c r="B13" s="860"/>
      <c r="C13" s="860" t="s">
        <v>39</v>
      </c>
      <c r="D13" s="16"/>
      <c r="E13" s="184"/>
      <c r="F13" s="118"/>
      <c r="G13" s="118"/>
      <c r="H13" s="102">
        <f>H71</f>
        <v>0</v>
      </c>
    </row>
    <row r="14" spans="1:8" ht="15.75" thickBot="1">
      <c r="A14" s="859"/>
      <c r="B14" s="860"/>
      <c r="C14" s="3"/>
      <c r="D14" s="975"/>
      <c r="E14" s="188"/>
      <c r="F14" s="120"/>
      <c r="G14" s="120"/>
      <c r="H14" s="103"/>
    </row>
    <row r="15" spans="1:8">
      <c r="A15" s="859"/>
      <c r="B15" s="859"/>
      <c r="D15" s="859"/>
      <c r="E15" s="189"/>
      <c r="F15" s="108"/>
      <c r="G15" s="108"/>
      <c r="H15" s="859"/>
    </row>
    <row r="16" spans="1:8" ht="15.75">
      <c r="A16" s="859"/>
      <c r="B16" s="860"/>
      <c r="C16" s="860"/>
      <c r="D16" s="19" t="s">
        <v>2</v>
      </c>
      <c r="E16" s="189"/>
      <c r="F16" s="1214"/>
      <c r="G16" s="1214"/>
      <c r="H16" s="109">
        <f>SUM(H9:H14)</f>
        <v>0</v>
      </c>
    </row>
    <row r="17" spans="1:8" ht="15">
      <c r="A17" s="859"/>
      <c r="B17" s="859"/>
      <c r="D17" s="859"/>
      <c r="E17" s="189"/>
      <c r="F17" s="104"/>
      <c r="G17" s="104"/>
      <c r="H17" s="110"/>
    </row>
    <row r="18" spans="1:8">
      <c r="A18" s="859"/>
      <c r="B18" s="859"/>
      <c r="D18" s="859"/>
      <c r="F18" s="859"/>
      <c r="H18" s="859"/>
    </row>
    <row r="19" spans="1:8" ht="12.75" customHeight="1">
      <c r="A19" s="859"/>
      <c r="B19" s="859"/>
      <c r="C19" s="1206" t="s">
        <v>42</v>
      </c>
      <c r="D19" s="1206"/>
      <c r="E19" s="1206"/>
      <c r="F19" s="1206"/>
      <c r="G19" s="1206"/>
      <c r="H19" s="866"/>
    </row>
    <row r="20" spans="1:8">
      <c r="A20" s="859"/>
      <c r="B20" s="859"/>
      <c r="C20" s="1206"/>
      <c r="D20" s="1206"/>
      <c r="E20" s="1206"/>
      <c r="F20" s="1206"/>
      <c r="G20" s="1206"/>
      <c r="H20" s="866"/>
    </row>
    <row r="21" spans="1:8">
      <c r="A21" s="859"/>
      <c r="B21" s="859"/>
      <c r="C21" s="1206"/>
      <c r="D21" s="1206"/>
      <c r="E21" s="1206"/>
      <c r="F21" s="1206"/>
      <c r="G21" s="1206"/>
      <c r="H21" s="866"/>
    </row>
    <row r="22" spans="1:8">
      <c r="A22" s="859"/>
      <c r="B22" s="859"/>
      <c r="C22" s="1206"/>
      <c r="D22" s="1206"/>
      <c r="E22" s="1206"/>
      <c r="F22" s="1206"/>
      <c r="G22" s="1206"/>
      <c r="H22" s="866"/>
    </row>
    <row r="23" spans="1:8">
      <c r="A23" s="859"/>
      <c r="B23" s="859"/>
      <c r="D23" s="859"/>
      <c r="F23" s="859"/>
      <c r="H23" s="859"/>
    </row>
    <row r="24" spans="1:8" ht="12.75" customHeight="1">
      <c r="A24" s="859"/>
      <c r="B24" s="859"/>
      <c r="C24" s="1206" t="s">
        <v>43</v>
      </c>
      <c r="D24" s="1206"/>
      <c r="E24" s="1206"/>
      <c r="F24" s="1206"/>
      <c r="G24" s="1206"/>
      <c r="H24" s="866"/>
    </row>
    <row r="25" spans="1:8">
      <c r="A25" s="859"/>
      <c r="B25" s="859"/>
      <c r="C25" s="1206"/>
      <c r="D25" s="1206"/>
      <c r="E25" s="1206"/>
      <c r="F25" s="1206"/>
      <c r="G25" s="1206"/>
      <c r="H25" s="866"/>
    </row>
    <row r="26" spans="1:8">
      <c r="A26" s="859"/>
      <c r="B26" s="859"/>
      <c r="C26" s="1206"/>
      <c r="D26" s="1206"/>
      <c r="E26" s="1206"/>
      <c r="F26" s="1206"/>
      <c r="G26" s="1206"/>
      <c r="H26" s="21"/>
    </row>
    <row r="27" spans="1:8" ht="16.899999999999999" customHeight="1">
      <c r="A27" s="859"/>
      <c r="B27" s="859"/>
      <c r="C27" s="1206"/>
      <c r="D27" s="1206"/>
      <c r="E27" s="1206"/>
      <c r="F27" s="1206"/>
      <c r="G27" s="1206"/>
      <c r="H27" s="21"/>
    </row>
    <row r="28" spans="1:8">
      <c r="A28" s="859"/>
      <c r="B28" s="859"/>
      <c r="C28" s="1206"/>
      <c r="D28" s="1206"/>
      <c r="E28" s="1206"/>
      <c r="F28" s="1206"/>
      <c r="G28" s="866"/>
      <c r="H28" s="21"/>
    </row>
    <row r="29" spans="1:8">
      <c r="A29" s="859"/>
      <c r="B29" s="859"/>
      <c r="D29" s="859"/>
      <c r="F29" s="859"/>
      <c r="H29" s="21"/>
    </row>
    <row r="30" spans="1:8" ht="12.75" customHeight="1">
      <c r="A30" s="859"/>
      <c r="B30" s="859"/>
      <c r="C30" s="1220" t="s">
        <v>144</v>
      </c>
      <c r="D30" s="1220"/>
      <c r="E30" s="1220"/>
      <c r="F30" s="1220"/>
      <c r="G30" s="1220"/>
      <c r="H30" s="21"/>
    </row>
    <row r="31" spans="1:8">
      <c r="A31" s="859"/>
      <c r="B31" s="859"/>
      <c r="C31" s="1220"/>
      <c r="D31" s="1220"/>
      <c r="E31" s="1220"/>
      <c r="F31" s="1220"/>
      <c r="G31" s="1220"/>
      <c r="H31" s="21"/>
    </row>
    <row r="32" spans="1:8">
      <c r="A32" s="859"/>
      <c r="B32" s="859"/>
      <c r="C32" s="1220"/>
      <c r="D32" s="1220"/>
      <c r="E32" s="1220"/>
      <c r="F32" s="1220"/>
      <c r="G32" s="1220"/>
      <c r="H32" s="21"/>
    </row>
    <row r="33" spans="1:8">
      <c r="A33" s="859"/>
      <c r="B33" s="859"/>
      <c r="C33" s="1220"/>
      <c r="D33" s="1220"/>
      <c r="E33" s="1220"/>
      <c r="F33" s="1220"/>
      <c r="G33" s="1220"/>
      <c r="H33" s="21"/>
    </row>
    <row r="34" spans="1:8">
      <c r="A34" s="859"/>
      <c r="B34" s="866"/>
      <c r="C34" s="1206"/>
      <c r="D34" s="1206"/>
      <c r="E34" s="1206"/>
      <c r="F34" s="1206"/>
      <c r="G34" s="866"/>
      <c r="H34" s="866"/>
    </row>
    <row r="36" spans="1:8" ht="15">
      <c r="A36" s="64"/>
      <c r="B36" s="64"/>
      <c r="C36" s="860"/>
      <c r="D36" s="65"/>
      <c r="E36" s="193"/>
      <c r="F36" s="67"/>
      <c r="G36" s="66"/>
      <c r="H36" s="68"/>
    </row>
    <row r="37" spans="1:8">
      <c r="A37" s="24" t="s">
        <v>44</v>
      </c>
      <c r="B37" s="25"/>
      <c r="C37" s="26" t="s">
        <v>45</v>
      </c>
      <c r="D37" s="26" t="s">
        <v>46</v>
      </c>
      <c r="E37" s="194" t="s">
        <v>47</v>
      </c>
      <c r="F37" s="69" t="s">
        <v>48</v>
      </c>
      <c r="G37" s="70" t="s">
        <v>49</v>
      </c>
      <c r="H37" s="71" t="s">
        <v>50</v>
      </c>
    </row>
    <row r="38" spans="1:8" ht="13.5" thickBot="1">
      <c r="A38" s="31" t="s">
        <v>51</v>
      </c>
      <c r="B38" s="32"/>
      <c r="C38" s="33" t="s">
        <v>51</v>
      </c>
      <c r="D38" s="34"/>
      <c r="E38" s="195" t="s">
        <v>51</v>
      </c>
      <c r="F38" s="73"/>
      <c r="G38" s="74" t="s">
        <v>52</v>
      </c>
      <c r="H38" s="75"/>
    </row>
    <row r="39" spans="1:8" ht="13.5" thickTop="1">
      <c r="A39" s="39" t="s">
        <v>31</v>
      </c>
      <c r="B39" s="40"/>
      <c r="C39" s="865" t="s">
        <v>66</v>
      </c>
      <c r="D39" s="42"/>
      <c r="E39" s="78"/>
      <c r="F39" s="77"/>
      <c r="G39" s="76"/>
      <c r="H39" s="78"/>
    </row>
    <row r="40" spans="1:8">
      <c r="A40" s="922"/>
      <c r="B40" s="922"/>
      <c r="C40" s="874"/>
      <c r="D40" s="845"/>
      <c r="E40" s="873"/>
      <c r="F40" s="876"/>
      <c r="G40" s="844"/>
      <c r="H40" s="274"/>
    </row>
    <row r="41" spans="1:8">
      <c r="A41" s="869" t="s">
        <v>70</v>
      </c>
      <c r="B41" s="885"/>
      <c r="C41" s="870" t="s">
        <v>15</v>
      </c>
      <c r="D41" s="871"/>
      <c r="E41" s="887"/>
      <c r="F41" s="886"/>
      <c r="G41" s="924"/>
      <c r="H41" s="887"/>
    </row>
    <row r="42" spans="1:8" ht="25.5">
      <c r="A42" s="922">
        <v>22</v>
      </c>
      <c r="B42" s="922">
        <v>112</v>
      </c>
      <c r="C42" s="874" t="s">
        <v>118</v>
      </c>
      <c r="D42" s="845"/>
      <c r="E42" s="873">
        <v>489</v>
      </c>
      <c r="F42" s="876" t="s">
        <v>28</v>
      </c>
      <c r="G42" s="844"/>
      <c r="H42" s="274">
        <f>E42*G42</f>
        <v>0</v>
      </c>
    </row>
    <row r="43" spans="1:8">
      <c r="A43" s="922"/>
      <c r="B43" s="922"/>
      <c r="C43" s="874"/>
      <c r="D43" s="845"/>
      <c r="E43" s="873"/>
      <c r="F43" s="876"/>
      <c r="G43" s="844"/>
      <c r="H43" s="274"/>
    </row>
    <row r="44" spans="1:8">
      <c r="A44" s="869" t="s">
        <v>72</v>
      </c>
      <c r="B44" s="885"/>
      <c r="C44" s="870" t="s">
        <v>73</v>
      </c>
      <c r="D44" s="871"/>
      <c r="E44" s="887"/>
      <c r="F44" s="886"/>
      <c r="G44" s="924"/>
      <c r="H44" s="887"/>
    </row>
    <row r="45" spans="1:8" ht="25.5">
      <c r="A45" s="922">
        <v>24</v>
      </c>
      <c r="B45" s="922">
        <v>474</v>
      </c>
      <c r="C45" s="874" t="s">
        <v>190</v>
      </c>
      <c r="D45" s="221" t="s">
        <v>191</v>
      </c>
      <c r="E45" s="873">
        <v>489</v>
      </c>
      <c r="F45" s="876" t="s">
        <v>28</v>
      </c>
      <c r="G45" s="844"/>
      <c r="H45" s="274">
        <f>E45*G45</f>
        <v>0</v>
      </c>
    </row>
    <row r="46" spans="1:8" ht="13.5" thickBot="1">
      <c r="A46" s="289"/>
      <c r="B46" s="289"/>
      <c r="C46" s="203"/>
      <c r="D46" s="204"/>
      <c r="E46" s="290"/>
      <c r="F46" s="55"/>
      <c r="G46" s="54"/>
      <c r="H46" s="290"/>
    </row>
    <row r="47" spans="1:8" ht="15">
      <c r="A47" s="82" t="s">
        <v>31</v>
      </c>
      <c r="B47" s="83"/>
      <c r="C47" s="84" t="s">
        <v>66</v>
      </c>
      <c r="D47" s="85"/>
      <c r="E47" s="196"/>
      <c r="F47" s="86"/>
      <c r="G47" s="87" t="s">
        <v>65</v>
      </c>
      <c r="H47" s="88">
        <f>SUM(H40:H46)</f>
        <v>0</v>
      </c>
    </row>
    <row r="48" spans="1:8">
      <c r="E48" s="843"/>
      <c r="F48" s="858"/>
      <c r="G48" s="850"/>
      <c r="H48" s="843"/>
    </row>
    <row r="49" spans="1:8">
      <c r="A49" s="24" t="s">
        <v>44</v>
      </c>
      <c r="B49" s="25"/>
      <c r="C49" s="26" t="s">
        <v>45</v>
      </c>
      <c r="D49" s="26" t="s">
        <v>46</v>
      </c>
      <c r="E49" s="194" t="s">
        <v>47</v>
      </c>
      <c r="F49" s="69" t="s">
        <v>48</v>
      </c>
      <c r="G49" s="70" t="s">
        <v>49</v>
      </c>
      <c r="H49" s="71" t="s">
        <v>50</v>
      </c>
    </row>
    <row r="50" spans="1:8" ht="13.5" thickBot="1">
      <c r="A50" s="31" t="s">
        <v>51</v>
      </c>
      <c r="B50" s="32"/>
      <c r="C50" s="33" t="s">
        <v>51</v>
      </c>
      <c r="D50" s="34"/>
      <c r="E50" s="195" t="s">
        <v>51</v>
      </c>
      <c r="F50" s="73"/>
      <c r="G50" s="74" t="s">
        <v>52</v>
      </c>
      <c r="H50" s="75"/>
    </row>
    <row r="51" spans="1:8" ht="13.5" thickTop="1">
      <c r="A51" s="39" t="s">
        <v>6</v>
      </c>
      <c r="B51" s="40"/>
      <c r="C51" s="865" t="s">
        <v>5</v>
      </c>
      <c r="D51" s="42"/>
      <c r="E51" s="78"/>
      <c r="F51" s="77"/>
      <c r="G51" s="76"/>
      <c r="H51" s="78"/>
    </row>
    <row r="52" spans="1:8">
      <c r="A52" s="267"/>
      <c r="B52" s="267"/>
      <c r="C52" s="850"/>
      <c r="D52" s="855"/>
      <c r="E52" s="843"/>
      <c r="F52" s="858"/>
      <c r="G52" s="850"/>
      <c r="H52" s="843"/>
    </row>
    <row r="53" spans="1:8">
      <c r="A53" s="853" t="s">
        <v>82</v>
      </c>
      <c r="B53" s="881"/>
      <c r="C53" s="879" t="s">
        <v>83</v>
      </c>
      <c r="D53" s="279"/>
      <c r="E53" s="281"/>
      <c r="F53" s="280"/>
      <c r="G53" s="271"/>
      <c r="H53" s="281"/>
    </row>
    <row r="54" spans="1:8">
      <c r="A54" s="869" t="s">
        <v>84</v>
      </c>
      <c r="B54" s="885"/>
      <c r="C54" s="870" t="s">
        <v>85</v>
      </c>
      <c r="D54" s="871"/>
      <c r="E54" s="887"/>
      <c r="F54" s="886"/>
      <c r="G54" s="924"/>
      <c r="H54" s="887"/>
    </row>
    <row r="55" spans="1:8" ht="38.25">
      <c r="A55" s="922">
        <v>31</v>
      </c>
      <c r="B55" s="922" t="s">
        <v>679</v>
      </c>
      <c r="C55" s="846" t="s">
        <v>198</v>
      </c>
      <c r="D55" s="851" t="s">
        <v>581</v>
      </c>
      <c r="E55" s="974">
        <f>E45*0.2</f>
        <v>97.800000000000011</v>
      </c>
      <c r="F55" s="876" t="s">
        <v>13</v>
      </c>
      <c r="G55" s="867"/>
      <c r="H55" s="274">
        <f>E55*G55</f>
        <v>0</v>
      </c>
    </row>
    <row r="56" spans="1:8">
      <c r="A56" s="922"/>
      <c r="B56" s="922"/>
      <c r="C56" s="846"/>
      <c r="D56" s="851"/>
      <c r="E56" s="274"/>
      <c r="F56" s="876"/>
      <c r="G56" s="867"/>
      <c r="H56" s="274"/>
    </row>
    <row r="57" spans="1:8" ht="13.15" customHeight="1">
      <c r="A57" s="869" t="s">
        <v>88</v>
      </c>
      <c r="B57" s="885"/>
      <c r="C57" s="870" t="s">
        <v>89</v>
      </c>
      <c r="D57" s="871"/>
      <c r="E57" s="887"/>
      <c r="F57" s="886"/>
      <c r="G57" s="924"/>
      <c r="H57" s="887"/>
    </row>
    <row r="58" spans="1:8" ht="40.15" customHeight="1">
      <c r="A58" s="922">
        <v>32</v>
      </c>
      <c r="B58" s="922">
        <v>256</v>
      </c>
      <c r="C58" s="874" t="s">
        <v>201</v>
      </c>
      <c r="D58" s="851" t="s">
        <v>202</v>
      </c>
      <c r="E58" s="873">
        <v>489</v>
      </c>
      <c r="F58" s="876" t="s">
        <v>28</v>
      </c>
      <c r="G58" s="844"/>
      <c r="H58" s="274">
        <f>E58*G58</f>
        <v>0</v>
      </c>
    </row>
    <row r="59" spans="1:8">
      <c r="A59" s="922"/>
      <c r="B59" s="922"/>
      <c r="C59" s="846"/>
      <c r="D59" s="845"/>
      <c r="E59" s="873"/>
      <c r="F59" s="876"/>
      <c r="G59" s="844"/>
      <c r="H59" s="274"/>
    </row>
    <row r="60" spans="1:8">
      <c r="A60" s="869" t="s">
        <v>90</v>
      </c>
      <c r="B60" s="885"/>
      <c r="C60" s="870" t="s">
        <v>24</v>
      </c>
      <c r="D60" s="233"/>
      <c r="E60" s="883"/>
      <c r="F60" s="882"/>
      <c r="G60" s="880"/>
      <c r="H60" s="883"/>
    </row>
    <row r="61" spans="1:8" ht="38.25">
      <c r="A61" s="922">
        <v>35</v>
      </c>
      <c r="B61" s="922">
        <v>313</v>
      </c>
      <c r="C61" s="846" t="s">
        <v>207</v>
      </c>
      <c r="D61" s="845" t="s">
        <v>583</v>
      </c>
      <c r="E61" s="873">
        <v>22</v>
      </c>
      <c r="F61" s="876" t="s">
        <v>28</v>
      </c>
      <c r="G61" s="844"/>
      <c r="H61" s="274">
        <f>E61*G61</f>
        <v>0</v>
      </c>
    </row>
    <row r="62" spans="1:8" ht="13.5" thickBot="1">
      <c r="A62" s="289"/>
      <c r="B62" s="289"/>
      <c r="C62" s="127"/>
      <c r="D62" s="204"/>
      <c r="E62" s="290"/>
      <c r="F62" s="55"/>
      <c r="G62" s="54"/>
      <c r="H62" s="290"/>
    </row>
    <row r="63" spans="1:8" ht="15">
      <c r="A63" s="57" t="s">
        <v>6</v>
      </c>
      <c r="B63" s="58"/>
      <c r="C63" s="861" t="s">
        <v>5</v>
      </c>
      <c r="D63" s="42"/>
      <c r="E63" s="192"/>
      <c r="F63" s="61"/>
      <c r="G63" s="62" t="s">
        <v>65</v>
      </c>
      <c r="H63" s="63">
        <f>SUM(H55:H62)</f>
        <v>0</v>
      </c>
    </row>
    <row r="64" spans="1:8" s="9" customFormat="1">
      <c r="A64" s="22"/>
      <c r="B64" s="22"/>
      <c r="C64" s="859"/>
      <c r="D64" s="79"/>
      <c r="E64" s="843"/>
      <c r="F64" s="858"/>
      <c r="G64" s="850"/>
      <c r="H64" s="843"/>
    </row>
    <row r="65" spans="1:8" s="850" customFormat="1">
      <c r="A65" s="24" t="s">
        <v>44</v>
      </c>
      <c r="B65" s="25"/>
      <c r="C65" s="26" t="s">
        <v>45</v>
      </c>
      <c r="D65" s="26" t="s">
        <v>46</v>
      </c>
      <c r="E65" s="194" t="s">
        <v>47</v>
      </c>
      <c r="F65" s="69" t="s">
        <v>48</v>
      </c>
      <c r="G65" s="70" t="s">
        <v>49</v>
      </c>
      <c r="H65" s="71" t="s">
        <v>50</v>
      </c>
    </row>
    <row r="66" spans="1:8" s="850" customFormat="1" ht="13.5" thickBot="1">
      <c r="A66" s="31" t="s">
        <v>51</v>
      </c>
      <c r="B66" s="32"/>
      <c r="C66" s="33" t="s">
        <v>51</v>
      </c>
      <c r="D66" s="34"/>
      <c r="E66" s="195" t="s">
        <v>51</v>
      </c>
      <c r="F66" s="73"/>
      <c r="G66" s="74" t="s">
        <v>52</v>
      </c>
      <c r="H66" s="75"/>
    </row>
    <row r="67" spans="1:8" s="850" customFormat="1" ht="13.5" thickTop="1">
      <c r="A67" s="39" t="s">
        <v>107</v>
      </c>
      <c r="B67" s="40"/>
      <c r="C67" s="101" t="s">
        <v>23</v>
      </c>
      <c r="D67" s="42"/>
      <c r="E67" s="78"/>
      <c r="F67" s="77"/>
      <c r="G67" s="76"/>
      <c r="H67" s="78"/>
    </row>
    <row r="68" spans="1:8" s="850" customFormat="1">
      <c r="A68" s="267"/>
      <c r="B68" s="267"/>
      <c r="D68" s="855"/>
      <c r="E68" s="843"/>
      <c r="F68" s="858"/>
      <c r="H68" s="843"/>
    </row>
    <row r="69" spans="1:8" s="850" customFormat="1" ht="25.5">
      <c r="A69" s="922" t="s">
        <v>253</v>
      </c>
      <c r="B69" s="923" t="s">
        <v>250</v>
      </c>
      <c r="C69" s="846" t="s">
        <v>251</v>
      </c>
      <c r="D69" s="294" t="s">
        <v>252</v>
      </c>
      <c r="E69" s="873">
        <v>2</v>
      </c>
      <c r="F69" s="293" t="s">
        <v>28</v>
      </c>
      <c r="G69" s="867"/>
      <c r="H69" s="274">
        <f>E69*G69</f>
        <v>0</v>
      </c>
    </row>
    <row r="70" spans="1:8" s="850" customFormat="1" ht="13.5" thickBot="1">
      <c r="A70" s="289"/>
      <c r="B70" s="923"/>
      <c r="C70" s="846"/>
      <c r="D70" s="851"/>
      <c r="E70" s="873"/>
      <c r="F70" s="55"/>
      <c r="G70" s="54"/>
      <c r="H70" s="274"/>
    </row>
    <row r="71" spans="1:8" s="850" customFormat="1" ht="15">
      <c r="A71" s="39" t="s">
        <v>107</v>
      </c>
      <c r="B71" s="140"/>
      <c r="C71" s="141" t="s">
        <v>23</v>
      </c>
      <c r="D71" s="145"/>
      <c r="E71" s="198"/>
      <c r="F71" s="61"/>
      <c r="G71" s="62" t="s">
        <v>65</v>
      </c>
      <c r="H71" s="142">
        <f>SUM(H69:H70)</f>
        <v>0</v>
      </c>
    </row>
    <row r="72" spans="1:8" ht="35.450000000000003" customHeight="1"/>
    <row r="74" spans="1:8" ht="16.899999999999999" customHeight="1"/>
    <row r="99" spans="5:5" s="859" customFormat="1">
      <c r="E99" s="23"/>
    </row>
    <row r="100" spans="5:5" s="859" customFormat="1">
      <c r="E100" s="23"/>
    </row>
    <row r="108" spans="5:5" s="859" customFormat="1">
      <c r="E108" s="23"/>
    </row>
    <row r="109" spans="5:5" s="859" customFormat="1">
      <c r="E109" s="23"/>
    </row>
    <row r="111" spans="5:5" s="859" customFormat="1">
      <c r="E111" s="23"/>
    </row>
    <row r="112" spans="5:5" s="859" customFormat="1">
      <c r="E112" s="23"/>
    </row>
  </sheetData>
  <mergeCells count="10">
    <mergeCell ref="C34:F34"/>
    <mergeCell ref="A5:B5"/>
    <mergeCell ref="C5:F5"/>
    <mergeCell ref="A6:B6"/>
    <mergeCell ref="A7:B7"/>
    <mergeCell ref="F16:G16"/>
    <mergeCell ref="C19:G22"/>
    <mergeCell ref="C24:G27"/>
    <mergeCell ref="C28:F28"/>
    <mergeCell ref="C30:G33"/>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rowBreaks count="1" manualBreakCount="1">
    <brk id="3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tabColor rgb="FFFFFF00"/>
  </sheetPr>
  <dimension ref="A2:H421"/>
  <sheetViews>
    <sheetView showZeros="0" view="pageBreakPreview" topLeftCell="A358" zoomScaleNormal="100" zoomScaleSheetLayoutView="100" zoomScalePageLayoutView="90" workbookViewId="0">
      <selection activeCell="G131" sqref="G131"/>
    </sheetView>
  </sheetViews>
  <sheetFormatPr defaultColWidth="8.85546875" defaultRowHeight="12.75"/>
  <cols>
    <col min="1" max="1" width="5.42578125" style="527" customWidth="1"/>
    <col min="2" max="2" width="4.85546875" style="527" customWidth="1"/>
    <col min="3" max="3" width="37.85546875" style="528" customWidth="1"/>
    <col min="4" max="4" width="24.85546875" style="689" customWidth="1"/>
    <col min="5" max="5" width="9.140625" style="530" bestFit="1" customWidth="1"/>
    <col min="6" max="6" width="6.28515625" style="688" customWidth="1"/>
    <col min="7" max="7" width="13.28515625" style="531" bestFit="1" customWidth="1"/>
    <col min="8" max="8" width="17.5703125" style="531" customWidth="1"/>
    <col min="9" max="16384" width="8.85546875" style="528"/>
  </cols>
  <sheetData>
    <row r="2" spans="1:8">
      <c r="D2" s="529"/>
      <c r="F2" s="530"/>
    </row>
    <row r="3" spans="1:8" ht="18">
      <c r="C3" s="532" t="s">
        <v>33</v>
      </c>
      <c r="D3" s="532"/>
      <c r="E3" s="533"/>
      <c r="F3" s="533"/>
      <c r="G3" s="534"/>
      <c r="H3" s="534"/>
    </row>
    <row r="4" spans="1:8">
      <c r="D4" s="528"/>
      <c r="F4" s="530"/>
    </row>
    <row r="5" spans="1:8" ht="45" customHeight="1">
      <c r="A5" s="1223" t="s">
        <v>9</v>
      </c>
      <c r="B5" s="1223"/>
      <c r="C5" s="1224" t="s">
        <v>469</v>
      </c>
      <c r="D5" s="1224"/>
      <c r="E5" s="1224"/>
      <c r="F5" s="1224"/>
      <c r="G5" s="535"/>
      <c r="H5" s="535"/>
    </row>
    <row r="6" spans="1:8" ht="30">
      <c r="A6" s="1223" t="s">
        <v>34</v>
      </c>
      <c r="B6" s="1223"/>
      <c r="C6" s="536" t="s">
        <v>377</v>
      </c>
      <c r="D6" s="537"/>
      <c r="E6" s="538"/>
      <c r="F6" s="538"/>
      <c r="G6" s="535"/>
      <c r="H6" s="535"/>
    </row>
    <row r="7" spans="1:8" ht="15.75">
      <c r="A7" s="1223"/>
      <c r="B7" s="1223"/>
      <c r="C7" s="1148" t="s">
        <v>775</v>
      </c>
      <c r="D7" s="536"/>
      <c r="E7" s="539"/>
      <c r="F7" s="539"/>
      <c r="G7" s="540"/>
      <c r="H7" s="541"/>
    </row>
    <row r="8" spans="1:8">
      <c r="D8" s="528"/>
      <c r="F8" s="530"/>
    </row>
    <row r="9" spans="1:8" ht="15.75" customHeight="1">
      <c r="B9" s="542"/>
      <c r="C9" s="543" t="s">
        <v>35</v>
      </c>
      <c r="D9" s="543"/>
      <c r="E9" s="544"/>
      <c r="F9" s="544"/>
      <c r="G9" s="545"/>
      <c r="H9" s="531">
        <f>H81</f>
        <v>0</v>
      </c>
    </row>
    <row r="10" spans="1:8">
      <c r="D10" s="528"/>
      <c r="E10" s="546"/>
      <c r="F10" s="544"/>
      <c r="G10" s="547"/>
    </row>
    <row r="11" spans="1:8" ht="15">
      <c r="B11" s="542"/>
      <c r="C11" s="543" t="s">
        <v>36</v>
      </c>
      <c r="D11" s="543"/>
      <c r="E11" s="544"/>
      <c r="F11" s="544"/>
      <c r="G11" s="545"/>
      <c r="H11" s="531">
        <f>H186</f>
        <v>0</v>
      </c>
    </row>
    <row r="12" spans="1:8">
      <c r="D12" s="528"/>
      <c r="E12" s="546"/>
      <c r="F12" s="544"/>
      <c r="G12" s="547"/>
    </row>
    <row r="13" spans="1:8" ht="15">
      <c r="B13" s="542"/>
      <c r="C13" s="543" t="s">
        <v>38</v>
      </c>
      <c r="D13" s="543"/>
      <c r="E13" s="548"/>
      <c r="F13" s="544"/>
      <c r="G13" s="545"/>
      <c r="H13" s="531">
        <f>H217</f>
        <v>0</v>
      </c>
    </row>
    <row r="14" spans="1:8">
      <c r="D14" s="528"/>
      <c r="E14" s="546"/>
      <c r="F14" s="544"/>
      <c r="G14" s="547"/>
    </row>
    <row r="15" spans="1:8" ht="15">
      <c r="B15" s="542"/>
      <c r="C15" s="543" t="s">
        <v>39</v>
      </c>
      <c r="D15" s="543"/>
      <c r="E15" s="544"/>
      <c r="F15" s="544"/>
      <c r="G15" s="545"/>
      <c r="H15" s="531">
        <f>H356</f>
        <v>0</v>
      </c>
    </row>
    <row r="16" spans="1:8">
      <c r="D16" s="528"/>
      <c r="E16" s="546"/>
      <c r="F16" s="544"/>
      <c r="G16" s="547"/>
    </row>
    <row r="17" spans="2:8" ht="15">
      <c r="B17" s="542"/>
      <c r="C17" s="543" t="s">
        <v>40</v>
      </c>
      <c r="D17" s="543"/>
      <c r="E17" s="544"/>
      <c r="F17" s="544"/>
      <c r="G17" s="545"/>
      <c r="H17" s="531">
        <f>H367</f>
        <v>0</v>
      </c>
    </row>
    <row r="18" spans="2:8">
      <c r="D18" s="528"/>
      <c r="E18" s="546"/>
      <c r="F18" s="544"/>
      <c r="G18" s="547"/>
    </row>
    <row r="19" spans="2:8" ht="15">
      <c r="B19" s="542"/>
      <c r="C19" s="549" t="s">
        <v>41</v>
      </c>
      <c r="D19" s="549"/>
      <c r="E19" s="548"/>
      <c r="F19" s="544"/>
      <c r="G19" s="545"/>
      <c r="H19" s="531">
        <f>H380</f>
        <v>2880</v>
      </c>
    </row>
    <row r="20" spans="2:8" ht="15">
      <c r="B20" s="542"/>
      <c r="C20" s="549"/>
      <c r="D20" s="549"/>
      <c r="E20" s="550"/>
      <c r="F20" s="550"/>
      <c r="G20" s="551"/>
    </row>
    <row r="21" spans="2:8" ht="15.75" thickBot="1">
      <c r="B21" s="542"/>
      <c r="C21" s="552"/>
      <c r="D21" s="552"/>
      <c r="E21" s="553"/>
      <c r="F21" s="553"/>
      <c r="G21" s="554"/>
      <c r="H21" s="555"/>
    </row>
    <row r="22" spans="2:8">
      <c r="D22" s="528"/>
      <c r="E22" s="546"/>
      <c r="F22" s="546"/>
      <c r="G22" s="547"/>
    </row>
    <row r="23" spans="2:8" ht="15.75">
      <c r="B23" s="542"/>
      <c r="C23" s="543"/>
      <c r="D23" s="556" t="s">
        <v>2</v>
      </c>
      <c r="E23" s="546"/>
      <c r="F23" s="1225"/>
      <c r="G23" s="1225"/>
      <c r="H23" s="557">
        <f>SUM(H9:H22)</f>
        <v>2880</v>
      </c>
    </row>
    <row r="24" spans="2:8" ht="15">
      <c r="D24" s="528"/>
      <c r="E24" s="546"/>
      <c r="F24" s="546"/>
      <c r="G24" s="547"/>
      <c r="H24" s="557"/>
    </row>
    <row r="25" spans="2:8">
      <c r="D25" s="528"/>
      <c r="F25" s="530"/>
    </row>
    <row r="26" spans="2:8" ht="12.75" customHeight="1">
      <c r="C26" s="1222" t="s">
        <v>269</v>
      </c>
      <c r="D26" s="1222"/>
      <c r="E26" s="1222"/>
      <c r="F26" s="1222"/>
      <c r="G26" s="1222"/>
      <c r="H26" s="558"/>
    </row>
    <row r="27" spans="2:8">
      <c r="C27" s="1222"/>
      <c r="D27" s="1222"/>
      <c r="E27" s="1222"/>
      <c r="F27" s="1222"/>
      <c r="G27" s="1222"/>
      <c r="H27" s="558"/>
    </row>
    <row r="28" spans="2:8">
      <c r="C28" s="1222"/>
      <c r="D28" s="1222"/>
      <c r="E28" s="1222"/>
      <c r="F28" s="1222"/>
      <c r="G28" s="1222"/>
      <c r="H28" s="558"/>
    </row>
    <row r="29" spans="2:8">
      <c r="C29" s="1222"/>
      <c r="D29" s="1222"/>
      <c r="E29" s="1222"/>
      <c r="F29" s="1222"/>
      <c r="G29" s="1222"/>
      <c r="H29" s="558"/>
    </row>
    <row r="30" spans="2:8">
      <c r="D30" s="528"/>
      <c r="F30" s="530"/>
    </row>
    <row r="31" spans="2:8" ht="12.75" customHeight="1">
      <c r="C31" s="1222" t="s">
        <v>378</v>
      </c>
      <c r="D31" s="1222"/>
      <c r="E31" s="1222"/>
      <c r="F31" s="1222"/>
      <c r="G31" s="1222"/>
      <c r="H31" s="558"/>
    </row>
    <row r="32" spans="2:8">
      <c r="C32" s="1222"/>
      <c r="D32" s="1222"/>
      <c r="E32" s="1222"/>
      <c r="F32" s="1222"/>
      <c r="G32" s="1222"/>
      <c r="H32" s="558"/>
    </row>
    <row r="33" spans="1:8">
      <c r="C33" s="1222"/>
      <c r="D33" s="1222"/>
      <c r="E33" s="1222"/>
      <c r="F33" s="1222"/>
      <c r="G33" s="1222"/>
    </row>
    <row r="34" spans="1:8" ht="20.45" customHeight="1">
      <c r="C34" s="1222"/>
      <c r="D34" s="1222"/>
      <c r="E34" s="1222"/>
      <c r="F34" s="1222"/>
      <c r="G34" s="1222"/>
    </row>
    <row r="35" spans="1:8">
      <c r="C35" s="1222"/>
      <c r="D35" s="1222"/>
      <c r="E35" s="1222"/>
      <c r="F35" s="1222"/>
      <c r="G35" s="558"/>
    </row>
    <row r="36" spans="1:8">
      <c r="D36" s="528"/>
      <c r="F36" s="530"/>
    </row>
    <row r="37" spans="1:8" ht="12.75" customHeight="1">
      <c r="C37" s="1222" t="s">
        <v>139</v>
      </c>
      <c r="D37" s="1222"/>
      <c r="E37" s="1222"/>
      <c r="F37" s="1222"/>
      <c r="G37" s="1222"/>
    </row>
    <row r="38" spans="1:8">
      <c r="C38" s="1222"/>
      <c r="D38" s="1222"/>
      <c r="E38" s="1222"/>
      <c r="F38" s="1222"/>
      <c r="G38" s="1222"/>
    </row>
    <row r="39" spans="1:8">
      <c r="C39" s="1222"/>
      <c r="D39" s="1222"/>
      <c r="E39" s="1222"/>
      <c r="F39" s="1222"/>
      <c r="G39" s="1222"/>
    </row>
    <row r="40" spans="1:8">
      <c r="C40" s="1222"/>
      <c r="D40" s="1222"/>
      <c r="E40" s="1222"/>
      <c r="F40" s="1222"/>
      <c r="G40" s="1222"/>
    </row>
    <row r="41" spans="1:8">
      <c r="B41" s="559"/>
      <c r="C41" s="1221"/>
      <c r="D41" s="1221"/>
      <c r="E41" s="1221"/>
      <c r="F41" s="1221"/>
      <c r="G41" s="558"/>
      <c r="H41" s="558"/>
    </row>
    <row r="42" spans="1:8">
      <c r="C42" s="1221"/>
      <c r="D42" s="1221"/>
      <c r="E42" s="1221"/>
      <c r="F42" s="1221"/>
    </row>
    <row r="44" spans="1:8" s="567" customFormat="1" ht="12.95" customHeight="1">
      <c r="A44" s="560" t="s">
        <v>44</v>
      </c>
      <c r="B44" s="561"/>
      <c r="C44" s="562" t="s">
        <v>45</v>
      </c>
      <c r="D44" s="563" t="s">
        <v>46</v>
      </c>
      <c r="E44" s="564" t="s">
        <v>47</v>
      </c>
      <c r="F44" s="564" t="s">
        <v>48</v>
      </c>
      <c r="G44" s="565" t="s">
        <v>49</v>
      </c>
      <c r="H44" s="566" t="s">
        <v>50</v>
      </c>
    </row>
    <row r="45" spans="1:8" s="567" customFormat="1" thickBot="1">
      <c r="A45" s="568" t="s">
        <v>51</v>
      </c>
      <c r="B45" s="569"/>
      <c r="C45" s="570" t="s">
        <v>51</v>
      </c>
      <c r="D45" s="571"/>
      <c r="E45" s="572" t="s">
        <v>51</v>
      </c>
      <c r="F45" s="573"/>
      <c r="G45" s="574" t="s">
        <v>52</v>
      </c>
      <c r="H45" s="575"/>
    </row>
    <row r="46" spans="1:8" ht="13.5" thickTop="1">
      <c r="A46" s="576" t="s">
        <v>8</v>
      </c>
      <c r="B46" s="577"/>
      <c r="C46" s="578" t="s">
        <v>7</v>
      </c>
      <c r="D46" s="579"/>
      <c r="E46" s="580"/>
      <c r="F46" s="581"/>
      <c r="G46" s="582"/>
      <c r="H46" s="582"/>
    </row>
    <row r="47" spans="1:8" s="584" customFormat="1">
      <c r="A47" s="583"/>
      <c r="B47" s="583"/>
      <c r="D47" s="585"/>
      <c r="E47" s="586"/>
      <c r="F47" s="586"/>
      <c r="G47" s="587"/>
      <c r="H47" s="587"/>
    </row>
    <row r="48" spans="1:8" s="584" customFormat="1">
      <c r="A48" s="583" t="s">
        <v>12</v>
      </c>
      <c r="B48" s="583"/>
      <c r="D48" s="585"/>
      <c r="E48" s="586"/>
      <c r="F48" s="586"/>
      <c r="G48" s="587"/>
      <c r="H48" s="587"/>
    </row>
    <row r="49" spans="1:8" s="584" customFormat="1">
      <c r="A49" s="583"/>
      <c r="B49" s="583"/>
      <c r="D49" s="585"/>
      <c r="E49" s="586"/>
      <c r="F49" s="586"/>
      <c r="G49" s="587"/>
      <c r="H49" s="587"/>
    </row>
    <row r="50" spans="1:8" s="594" customFormat="1" ht="33.75">
      <c r="A50" s="588">
        <v>11</v>
      </c>
      <c r="B50" s="588">
        <v>222</v>
      </c>
      <c r="C50" s="589" t="s">
        <v>146</v>
      </c>
      <c r="D50" s="691" t="s">
        <v>379</v>
      </c>
      <c r="E50" s="591"/>
      <c r="F50" s="592"/>
      <c r="G50" s="593"/>
      <c r="H50" s="593"/>
    </row>
    <row r="51" spans="1:8" s="600" customFormat="1" ht="14.25">
      <c r="A51" s="595"/>
      <c r="B51" s="596"/>
      <c r="C51" s="597" t="s">
        <v>380</v>
      </c>
      <c r="D51" s="598"/>
      <c r="E51" s="599"/>
      <c r="G51" s="601"/>
      <c r="H51" s="601"/>
    </row>
    <row r="52" spans="1:8" s="594" customFormat="1">
      <c r="A52" s="588"/>
      <c r="B52" s="588"/>
      <c r="C52" s="588" t="s">
        <v>381</v>
      </c>
      <c r="D52" s="590"/>
      <c r="E52" s="591">
        <v>6</v>
      </c>
      <c r="F52" s="592" t="s">
        <v>10</v>
      </c>
      <c r="G52" s="593"/>
      <c r="H52" s="593">
        <f t="shared" ref="H52:H53" si="0">G52*E52</f>
        <v>0</v>
      </c>
    </row>
    <row r="53" spans="1:8" s="594" customFormat="1">
      <c r="A53" s="588"/>
      <c r="B53" s="588"/>
      <c r="C53" s="588" t="s">
        <v>382</v>
      </c>
      <c r="D53" s="590"/>
      <c r="E53" s="591">
        <v>4</v>
      </c>
      <c r="F53" s="592" t="s">
        <v>10</v>
      </c>
      <c r="G53" s="593"/>
      <c r="H53" s="593">
        <f t="shared" si="0"/>
        <v>0</v>
      </c>
    </row>
    <row r="54" spans="1:8" s="600" customFormat="1" ht="14.25">
      <c r="A54" s="595"/>
      <c r="B54" s="596"/>
      <c r="C54" s="597" t="s">
        <v>383</v>
      </c>
      <c r="D54" s="598"/>
      <c r="E54" s="599"/>
      <c r="G54" s="601"/>
      <c r="H54" s="601"/>
    </row>
    <row r="55" spans="1:8" s="594" customFormat="1">
      <c r="A55" s="588"/>
      <c r="B55" s="588"/>
      <c r="C55" s="588" t="s">
        <v>384</v>
      </c>
      <c r="D55" s="590"/>
      <c r="E55" s="591">
        <v>5</v>
      </c>
      <c r="F55" s="592" t="s">
        <v>10</v>
      </c>
      <c r="G55" s="593"/>
      <c r="H55" s="593">
        <f t="shared" ref="H55:H56" si="1">G55*E55</f>
        <v>0</v>
      </c>
    </row>
    <row r="56" spans="1:8" s="594" customFormat="1">
      <c r="A56" s="588"/>
      <c r="B56" s="588"/>
      <c r="C56" s="1161" t="s">
        <v>795</v>
      </c>
      <c r="D56" s="1162"/>
      <c r="E56" s="1163">
        <v>3</v>
      </c>
      <c r="F56" s="1164" t="s">
        <v>10</v>
      </c>
      <c r="G56" s="1165"/>
      <c r="H56" s="1165">
        <f t="shared" si="1"/>
        <v>0</v>
      </c>
    </row>
    <row r="57" spans="1:8" s="603" customFormat="1">
      <c r="A57" s="588"/>
      <c r="B57" s="588"/>
      <c r="C57" s="588"/>
      <c r="D57" s="590"/>
      <c r="E57" s="591"/>
      <c r="F57" s="592"/>
      <c r="G57" s="593"/>
      <c r="H57" s="593"/>
    </row>
    <row r="58" spans="1:8" s="604" customFormat="1" ht="38.25">
      <c r="A58" s="588">
        <v>11</v>
      </c>
      <c r="B58" s="588">
        <v>651</v>
      </c>
      <c r="C58" s="589" t="s">
        <v>727</v>
      </c>
      <c r="D58" s="590"/>
      <c r="E58" s="591">
        <v>1</v>
      </c>
      <c r="F58" s="592" t="s">
        <v>10</v>
      </c>
      <c r="G58" s="593"/>
      <c r="H58" s="593">
        <f>G58*E58</f>
        <v>0</v>
      </c>
    </row>
    <row r="59" spans="1:8" s="612" customFormat="1" ht="12">
      <c r="A59" s="605"/>
      <c r="B59" s="605"/>
      <c r="C59" s="606"/>
      <c r="D59" s="607"/>
      <c r="E59" s="608"/>
      <c r="F59" s="609"/>
      <c r="G59" s="610"/>
      <c r="H59" s="610"/>
    </row>
    <row r="60" spans="1:8" s="612" customFormat="1">
      <c r="A60" s="613" t="s">
        <v>385</v>
      </c>
      <c r="B60" s="614"/>
      <c r="C60" s="606"/>
      <c r="D60" s="607"/>
      <c r="E60" s="608"/>
      <c r="F60" s="609"/>
      <c r="G60" s="610"/>
      <c r="H60" s="610"/>
    </row>
    <row r="61" spans="1:8" s="612" customFormat="1">
      <c r="A61" s="613"/>
      <c r="B61" s="614"/>
      <c r="C61" s="606"/>
      <c r="D61" s="607"/>
      <c r="E61" s="608"/>
      <c r="F61" s="609"/>
      <c r="G61" s="610"/>
      <c r="H61" s="610"/>
    </row>
    <row r="62" spans="1:8" s="619" customFormat="1" ht="38.25">
      <c r="A62" s="615">
        <v>12</v>
      </c>
      <c r="B62" s="588">
        <v>131</v>
      </c>
      <c r="C62" s="616" t="s">
        <v>386</v>
      </c>
      <c r="D62" s="693" t="s">
        <v>387</v>
      </c>
      <c r="E62" s="591"/>
      <c r="F62" s="592"/>
      <c r="G62" s="593"/>
      <c r="H62" s="593"/>
    </row>
    <row r="63" spans="1:8" s="600" customFormat="1" ht="14.25">
      <c r="A63" s="595"/>
      <c r="B63" s="596"/>
      <c r="C63" s="597" t="s">
        <v>380</v>
      </c>
      <c r="D63" s="598"/>
      <c r="E63" s="599"/>
      <c r="G63" s="601"/>
      <c r="H63" s="601"/>
    </row>
    <row r="64" spans="1:8" s="594" customFormat="1">
      <c r="A64" s="588"/>
      <c r="B64" s="588"/>
      <c r="C64" s="588" t="s">
        <v>381</v>
      </c>
      <c r="D64" s="590"/>
      <c r="E64" s="591">
        <v>70.5</v>
      </c>
      <c r="F64" s="592" t="s">
        <v>314</v>
      </c>
      <c r="G64" s="593"/>
      <c r="H64" s="593">
        <f t="shared" ref="H64:H65" si="2">G64*E64</f>
        <v>0</v>
      </c>
    </row>
    <row r="65" spans="1:8" s="594" customFormat="1">
      <c r="A65" s="588"/>
      <c r="B65" s="588"/>
      <c r="C65" s="588" t="s">
        <v>382</v>
      </c>
      <c r="D65" s="590"/>
      <c r="E65" s="591">
        <v>44.3</v>
      </c>
      <c r="F65" s="592" t="s">
        <v>314</v>
      </c>
      <c r="G65" s="593"/>
      <c r="H65" s="593">
        <f t="shared" si="2"/>
        <v>0</v>
      </c>
    </row>
    <row r="66" spans="1:8" s="600" customFormat="1" ht="14.25">
      <c r="A66" s="595"/>
      <c r="B66" s="596"/>
      <c r="C66" s="597" t="s">
        <v>383</v>
      </c>
      <c r="D66" s="598"/>
      <c r="E66" s="599"/>
      <c r="G66" s="601"/>
      <c r="H66" s="601"/>
    </row>
    <row r="67" spans="1:8" s="594" customFormat="1">
      <c r="A67" s="588"/>
      <c r="B67" s="588"/>
      <c r="C67" s="588" t="s">
        <v>384</v>
      </c>
      <c r="D67" s="590"/>
      <c r="E67" s="591">
        <v>45.2</v>
      </c>
      <c r="F67" s="592" t="s">
        <v>314</v>
      </c>
      <c r="G67" s="593"/>
      <c r="H67" s="593">
        <f t="shared" ref="H67:H68" si="3">G67*E67</f>
        <v>0</v>
      </c>
    </row>
    <row r="68" spans="1:8" s="603" customFormat="1">
      <c r="A68" s="588"/>
      <c r="B68" s="588"/>
      <c r="C68" s="1161" t="s">
        <v>795</v>
      </c>
      <c r="D68" s="1162"/>
      <c r="E68" s="1163">
        <v>18.181800000000003</v>
      </c>
      <c r="F68" s="1164" t="s">
        <v>314</v>
      </c>
      <c r="G68" s="1165"/>
      <c r="H68" s="1165">
        <f t="shared" si="3"/>
        <v>0</v>
      </c>
    </row>
    <row r="69" spans="1:8" s="619" customFormat="1">
      <c r="A69" s="615">
        <v>12</v>
      </c>
      <c r="B69" s="588">
        <v>132</v>
      </c>
      <c r="C69" s="588"/>
      <c r="D69" s="590"/>
      <c r="E69" s="591"/>
      <c r="F69" s="592"/>
      <c r="G69" s="593"/>
      <c r="H69" s="593"/>
    </row>
    <row r="70" spans="1:8" s="600" customFormat="1" ht="38.25">
      <c r="A70" s="595"/>
      <c r="B70" s="596"/>
      <c r="C70" s="616" t="s">
        <v>388</v>
      </c>
      <c r="D70" s="693" t="s">
        <v>389</v>
      </c>
      <c r="E70" s="591"/>
      <c r="F70" s="592"/>
      <c r="G70" s="593"/>
      <c r="H70" s="593"/>
    </row>
    <row r="71" spans="1:8" s="594" customFormat="1" ht="14.25">
      <c r="A71" s="588"/>
      <c r="B71" s="588"/>
      <c r="C71" s="597" t="s">
        <v>380</v>
      </c>
      <c r="D71" s="598"/>
      <c r="E71" s="599"/>
      <c r="F71" s="600"/>
      <c r="G71" s="601"/>
      <c r="H71" s="601"/>
    </row>
    <row r="72" spans="1:8" s="594" customFormat="1">
      <c r="A72" s="588"/>
      <c r="B72" s="588"/>
      <c r="C72" s="588" t="s">
        <v>381</v>
      </c>
      <c r="D72" s="590"/>
      <c r="E72" s="591">
        <v>139.55000000000001</v>
      </c>
      <c r="F72" s="592" t="s">
        <v>314</v>
      </c>
      <c r="G72" s="593"/>
      <c r="H72" s="593">
        <f>G72*E72</f>
        <v>0</v>
      </c>
    </row>
    <row r="73" spans="1:8" s="600" customFormat="1" ht="14.25">
      <c r="A73" s="595"/>
      <c r="B73" s="596"/>
      <c r="C73" s="588" t="s">
        <v>382</v>
      </c>
      <c r="D73" s="590"/>
      <c r="E73" s="591">
        <v>87.72</v>
      </c>
      <c r="F73" s="592" t="s">
        <v>314</v>
      </c>
      <c r="G73" s="593"/>
      <c r="H73" s="593">
        <f>G73*E73</f>
        <v>0</v>
      </c>
    </row>
    <row r="74" spans="1:8" s="594" customFormat="1" ht="14.25">
      <c r="A74" s="588"/>
      <c r="B74" s="588"/>
      <c r="C74" s="597" t="s">
        <v>383</v>
      </c>
      <c r="D74" s="598"/>
      <c r="E74" s="599"/>
      <c r="F74" s="600"/>
      <c r="G74" s="601"/>
      <c r="H74" s="601"/>
    </row>
    <row r="75" spans="1:8" s="603" customFormat="1">
      <c r="A75" s="588"/>
      <c r="B75" s="588"/>
      <c r="C75" s="588" t="s">
        <v>384</v>
      </c>
      <c r="D75" s="590"/>
      <c r="E75" s="591">
        <v>90.82</v>
      </c>
      <c r="F75" s="592" t="s">
        <v>314</v>
      </c>
      <c r="G75" s="593"/>
      <c r="H75" s="593">
        <f>G75*E75</f>
        <v>0</v>
      </c>
    </row>
    <row r="76" spans="1:8" s="603" customFormat="1">
      <c r="A76" s="588"/>
      <c r="B76" s="588"/>
      <c r="C76" s="1161" t="s">
        <v>795</v>
      </c>
      <c r="D76" s="1162"/>
      <c r="E76" s="1163">
        <v>36.363600000000005</v>
      </c>
      <c r="F76" s="1164" t="s">
        <v>314</v>
      </c>
      <c r="G76" s="1165"/>
      <c r="H76" s="1165">
        <f t="shared" ref="H76" si="4">G76*E76</f>
        <v>0</v>
      </c>
    </row>
    <row r="77" spans="1:8" s="603" customFormat="1">
      <c r="A77" s="588"/>
      <c r="B77" s="588"/>
      <c r="C77" s="588"/>
      <c r="D77" s="590"/>
      <c r="E77" s="591"/>
      <c r="F77" s="592"/>
      <c r="G77" s="593"/>
      <c r="H77" s="593"/>
    </row>
    <row r="78" spans="1:8" s="620" customFormat="1">
      <c r="A78" s="615">
        <v>12</v>
      </c>
      <c r="B78" s="588">
        <v>473</v>
      </c>
      <c r="C78" s="588"/>
      <c r="D78" s="590"/>
      <c r="E78" s="591"/>
      <c r="F78" s="592"/>
      <c r="G78" s="593"/>
      <c r="H78" s="593"/>
    </row>
    <row r="79" spans="1:8" s="612" customFormat="1" ht="26.25" thickBot="1">
      <c r="A79" s="605"/>
      <c r="B79" s="605"/>
      <c r="C79" s="616" t="s">
        <v>390</v>
      </c>
      <c r="D79" s="617"/>
      <c r="E79" s="591">
        <v>115</v>
      </c>
      <c r="F79" s="592" t="s">
        <v>285</v>
      </c>
      <c r="G79" s="593"/>
      <c r="H79" s="593">
        <f>G79*E79</f>
        <v>0</v>
      </c>
    </row>
    <row r="80" spans="1:8" ht="16.5" thickTop="1" thickBot="1">
      <c r="A80" s="621" t="s">
        <v>8</v>
      </c>
      <c r="B80" s="622"/>
      <c r="C80" s="606"/>
      <c r="D80" s="607"/>
      <c r="E80" s="608"/>
      <c r="F80" s="609"/>
      <c r="G80" s="610"/>
      <c r="H80" s="610"/>
    </row>
    <row r="81" spans="1:8" ht="15.75" thickTop="1">
      <c r="A81" s="542"/>
      <c r="B81" s="542"/>
      <c r="C81" s="623" t="s">
        <v>7</v>
      </c>
      <c r="D81" s="624"/>
      <c r="E81" s="625"/>
      <c r="F81" s="626"/>
      <c r="G81" s="627" t="s">
        <v>65</v>
      </c>
      <c r="H81" s="627">
        <f>SUM(H46:H80)</f>
        <v>0</v>
      </c>
    </row>
    <row r="82" spans="1:8" s="597" customFormat="1" ht="15">
      <c r="C82" s="543"/>
      <c r="D82" s="628"/>
      <c r="E82" s="629"/>
      <c r="F82" s="630"/>
      <c r="G82" s="631"/>
      <c r="H82" s="631"/>
    </row>
    <row r="83" spans="1:8">
      <c r="A83" s="560" t="s">
        <v>44</v>
      </c>
      <c r="B83" s="561"/>
      <c r="C83" s="597"/>
      <c r="D83" s="632"/>
      <c r="E83" s="633"/>
      <c r="F83" s="597"/>
      <c r="G83" s="597"/>
      <c r="H83" s="597"/>
    </row>
    <row r="84" spans="1:8" ht="13.5" thickBot="1">
      <c r="A84" s="568" t="s">
        <v>51</v>
      </c>
      <c r="B84" s="569"/>
      <c r="C84" s="562" t="s">
        <v>45</v>
      </c>
      <c r="D84" s="563" t="s">
        <v>46</v>
      </c>
      <c r="E84" s="634" t="s">
        <v>47</v>
      </c>
      <c r="F84" s="634" t="s">
        <v>48</v>
      </c>
      <c r="G84" s="635" t="s">
        <v>49</v>
      </c>
      <c r="H84" s="636" t="s">
        <v>50</v>
      </c>
    </row>
    <row r="85" spans="1:8" ht="14.25" thickTop="1" thickBot="1">
      <c r="A85" s="576" t="s">
        <v>31</v>
      </c>
      <c r="B85" s="577"/>
      <c r="C85" s="570" t="s">
        <v>51</v>
      </c>
      <c r="D85" s="571"/>
      <c r="E85" s="637" t="s">
        <v>51</v>
      </c>
      <c r="F85" s="638"/>
      <c r="G85" s="639" t="s">
        <v>52</v>
      </c>
      <c r="H85" s="640"/>
    </row>
    <row r="86" spans="1:8" ht="13.5" thickTop="1">
      <c r="C86" s="578" t="s">
        <v>66</v>
      </c>
      <c r="D86" s="579"/>
      <c r="E86" s="580"/>
      <c r="F86" s="581"/>
      <c r="G86" s="582"/>
      <c r="H86" s="582"/>
    </row>
    <row r="87" spans="1:8" s="619" customFormat="1">
      <c r="A87" s="644" t="s">
        <v>17</v>
      </c>
      <c r="C87" s="528"/>
      <c r="D87" s="628"/>
      <c r="E87" s="641"/>
      <c r="F87" s="642"/>
      <c r="G87" s="643"/>
      <c r="H87" s="643"/>
    </row>
    <row r="88" spans="1:8" s="619" customFormat="1">
      <c r="A88" s="644"/>
      <c r="C88" s="645"/>
      <c r="D88" s="646"/>
      <c r="E88" s="647"/>
      <c r="F88" s="648"/>
      <c r="G88" s="649"/>
      <c r="H88" s="649"/>
    </row>
    <row r="89" spans="1:8" s="619" customFormat="1">
      <c r="A89" s="615">
        <v>21</v>
      </c>
      <c r="B89" s="588">
        <v>114</v>
      </c>
      <c r="C89" s="645"/>
      <c r="D89" s="646"/>
      <c r="E89" s="647"/>
      <c r="F89" s="648"/>
      <c r="G89" s="649"/>
      <c r="H89" s="649"/>
    </row>
    <row r="90" spans="1:8" s="600" customFormat="1" ht="25.5">
      <c r="A90" s="595"/>
      <c r="B90" s="596"/>
      <c r="C90" s="616" t="s">
        <v>391</v>
      </c>
      <c r="D90" s="617"/>
      <c r="E90" s="591"/>
      <c r="F90" s="592"/>
      <c r="G90" s="593"/>
      <c r="H90" s="593"/>
    </row>
    <row r="91" spans="1:8" s="594" customFormat="1" ht="14.25">
      <c r="A91" s="588"/>
      <c r="B91" s="588"/>
      <c r="C91" s="597" t="s">
        <v>380</v>
      </c>
      <c r="D91" s="598"/>
      <c r="E91" s="599"/>
      <c r="F91" s="600"/>
      <c r="G91" s="601"/>
      <c r="H91" s="601"/>
    </row>
    <row r="92" spans="1:8" s="594" customFormat="1" ht="13.9" customHeight="1">
      <c r="A92" s="588"/>
      <c r="B92" s="588"/>
      <c r="C92" s="588" t="s">
        <v>381</v>
      </c>
      <c r="D92" s="590"/>
      <c r="E92" s="591">
        <v>65.459999999999994</v>
      </c>
      <c r="F92" s="592" t="s">
        <v>285</v>
      </c>
      <c r="G92" s="593"/>
      <c r="H92" s="593">
        <f>G92*E92</f>
        <v>0</v>
      </c>
    </row>
    <row r="93" spans="1:8" s="600" customFormat="1" ht="14.25">
      <c r="A93" s="595"/>
      <c r="B93" s="596"/>
      <c r="C93" s="588" t="s">
        <v>382</v>
      </c>
      <c r="D93" s="590"/>
      <c r="E93" s="591">
        <v>39.909999999999997</v>
      </c>
      <c r="F93" s="592" t="str">
        <f t="shared" ref="F93" si="5">F92</f>
        <v>m3</v>
      </c>
      <c r="G93" s="593"/>
      <c r="H93" s="593">
        <f>G93*E93</f>
        <v>0</v>
      </c>
    </row>
    <row r="94" spans="1:8" s="594" customFormat="1" ht="14.25">
      <c r="A94" s="588"/>
      <c r="B94" s="588"/>
      <c r="C94" s="597" t="s">
        <v>383</v>
      </c>
      <c r="D94" s="598"/>
      <c r="E94" s="599"/>
      <c r="F94" s="600"/>
      <c r="G94" s="601"/>
      <c r="H94" s="601"/>
    </row>
    <row r="95" spans="1:8" s="603" customFormat="1">
      <c r="A95" s="588"/>
      <c r="B95" s="588"/>
      <c r="C95" s="588" t="s">
        <v>384</v>
      </c>
      <c r="D95" s="590"/>
      <c r="E95" s="591">
        <v>36.855000000000004</v>
      </c>
      <c r="F95" s="592" t="str">
        <f>F92</f>
        <v>m3</v>
      </c>
      <c r="G95" s="593"/>
      <c r="H95" s="593">
        <f>G95*E95</f>
        <v>0</v>
      </c>
    </row>
    <row r="96" spans="1:8" s="603" customFormat="1">
      <c r="A96" s="588"/>
      <c r="B96" s="588"/>
      <c r="C96" s="1161" t="s">
        <v>795</v>
      </c>
      <c r="D96" s="1162"/>
      <c r="E96" s="1163">
        <v>16.380000000000003</v>
      </c>
      <c r="F96" s="1164" t="s">
        <v>285</v>
      </c>
      <c r="G96" s="1165"/>
      <c r="H96" s="1165">
        <f t="shared" ref="H96" si="6">G96*E96</f>
        <v>0</v>
      </c>
    </row>
    <row r="97" spans="1:8" s="603" customFormat="1">
      <c r="A97" s="588"/>
      <c r="B97" s="588"/>
      <c r="C97" s="588"/>
      <c r="D97" s="590"/>
      <c r="E97" s="591"/>
      <c r="F97" s="592"/>
      <c r="G97" s="593"/>
      <c r="H97" s="593"/>
    </row>
    <row r="98" spans="1:8" s="619" customFormat="1">
      <c r="A98" s="615">
        <v>21</v>
      </c>
      <c r="B98" s="588">
        <v>221</v>
      </c>
      <c r="C98" s="588"/>
      <c r="D98" s="590"/>
      <c r="E98" s="591"/>
      <c r="F98" s="592"/>
      <c r="G98" s="593"/>
      <c r="H98" s="593"/>
    </row>
    <row r="99" spans="1:8" s="600" customFormat="1" ht="25.5">
      <c r="A99" s="595"/>
      <c r="B99" s="596"/>
      <c r="C99" s="616" t="s">
        <v>392</v>
      </c>
      <c r="D99" s="693" t="s">
        <v>393</v>
      </c>
      <c r="E99" s="591"/>
      <c r="F99" s="592"/>
      <c r="G99" s="593"/>
      <c r="H99" s="593"/>
    </row>
    <row r="100" spans="1:8" s="594" customFormat="1" ht="14.25">
      <c r="A100" s="588"/>
      <c r="B100" s="588"/>
      <c r="C100" s="597" t="s">
        <v>380</v>
      </c>
      <c r="D100" s="598"/>
      <c r="E100" s="599"/>
      <c r="F100" s="600"/>
      <c r="G100" s="601"/>
      <c r="H100" s="601"/>
    </row>
    <row r="101" spans="1:8" s="594" customFormat="1">
      <c r="A101" s="588"/>
      <c r="B101" s="588"/>
      <c r="C101" s="588" t="s">
        <v>381</v>
      </c>
      <c r="D101" s="590"/>
      <c r="E101" s="591">
        <v>26.980380000000004</v>
      </c>
      <c r="F101" s="592" t="s">
        <v>285</v>
      </c>
      <c r="G101" s="593"/>
      <c r="H101" s="593">
        <f>G101*E101</f>
        <v>0</v>
      </c>
    </row>
    <row r="102" spans="1:8" s="600" customFormat="1" ht="14.25">
      <c r="A102" s="595"/>
      <c r="B102" s="596"/>
      <c r="C102" s="588" t="s">
        <v>382</v>
      </c>
      <c r="D102" s="590"/>
      <c r="E102" s="591">
        <v>20.992387500000003</v>
      </c>
      <c r="F102" s="592" t="str">
        <f t="shared" ref="F102" si="7">F101</f>
        <v>m3</v>
      </c>
      <c r="G102" s="593"/>
      <c r="H102" s="593">
        <f>G102*E102</f>
        <v>0</v>
      </c>
    </row>
    <row r="103" spans="1:8" s="594" customFormat="1" ht="14.25">
      <c r="A103" s="588"/>
      <c r="B103" s="588"/>
      <c r="C103" s="597" t="s">
        <v>383</v>
      </c>
      <c r="D103" s="598"/>
      <c r="E103" s="599"/>
      <c r="F103" s="600"/>
      <c r="G103" s="601"/>
      <c r="H103" s="601"/>
    </row>
    <row r="104" spans="1:8" s="603" customFormat="1">
      <c r="A104" s="588"/>
      <c r="B104" s="588"/>
      <c r="C104" s="588" t="s">
        <v>384</v>
      </c>
      <c r="D104" s="590"/>
      <c r="E104" s="591">
        <v>11.056500000000002</v>
      </c>
      <c r="F104" s="592" t="str">
        <f>F101</f>
        <v>m3</v>
      </c>
      <c r="G104" s="593"/>
      <c r="H104" s="593">
        <f>G104*E104</f>
        <v>0</v>
      </c>
    </row>
    <row r="105" spans="1:8" s="603" customFormat="1">
      <c r="A105" s="588"/>
      <c r="B105" s="588"/>
      <c r="C105" s="1161" t="s">
        <v>795</v>
      </c>
      <c r="D105" s="1162"/>
      <c r="E105" s="1163">
        <v>4.5045000000000002</v>
      </c>
      <c r="F105" s="1164" t="s">
        <v>285</v>
      </c>
      <c r="G105" s="1165"/>
      <c r="H105" s="1165">
        <f t="shared" ref="H105" si="8">G105*E105</f>
        <v>0</v>
      </c>
    </row>
    <row r="106" spans="1:8" s="603" customFormat="1">
      <c r="A106" s="588"/>
      <c r="B106" s="588"/>
      <c r="C106" s="588"/>
      <c r="D106" s="590"/>
      <c r="E106" s="591"/>
      <c r="F106" s="592"/>
      <c r="G106" s="593"/>
      <c r="H106" s="593"/>
    </row>
    <row r="107" spans="1:8" s="619" customFormat="1">
      <c r="A107" s="615">
        <v>21</v>
      </c>
      <c r="B107" s="588">
        <v>224</v>
      </c>
      <c r="C107" s="588"/>
      <c r="D107" s="590"/>
      <c r="E107" s="591"/>
      <c r="F107" s="592"/>
      <c r="G107" s="593"/>
      <c r="H107" s="593"/>
    </row>
    <row r="108" spans="1:8" s="600" customFormat="1" ht="25.5">
      <c r="A108" s="595"/>
      <c r="B108" s="596"/>
      <c r="C108" s="616" t="s">
        <v>394</v>
      </c>
      <c r="D108" s="693" t="s">
        <v>395</v>
      </c>
      <c r="E108" s="591"/>
      <c r="F108" s="592"/>
      <c r="G108" s="593"/>
      <c r="H108" s="593"/>
    </row>
    <row r="109" spans="1:8" s="594" customFormat="1" ht="14.25">
      <c r="A109" s="588"/>
      <c r="B109" s="588"/>
      <c r="C109" s="597" t="s">
        <v>380</v>
      </c>
      <c r="D109" s="598"/>
      <c r="E109" s="599"/>
      <c r="F109" s="600"/>
      <c r="G109" s="601"/>
      <c r="H109" s="601"/>
    </row>
    <row r="110" spans="1:8" s="594" customFormat="1">
      <c r="A110" s="588"/>
      <c r="B110" s="588"/>
      <c r="C110" s="588" t="s">
        <v>381</v>
      </c>
      <c r="D110" s="590"/>
      <c r="E110" s="591">
        <v>120.92</v>
      </c>
      <c r="F110" s="592" t="s">
        <v>285</v>
      </c>
      <c r="G110" s="593"/>
      <c r="H110" s="593">
        <f>G110*E110</f>
        <v>0</v>
      </c>
    </row>
    <row r="111" spans="1:8" s="600" customFormat="1" ht="14.25">
      <c r="A111" s="595"/>
      <c r="B111" s="596"/>
      <c r="C111" s="588" t="s">
        <v>382</v>
      </c>
      <c r="D111" s="590"/>
      <c r="E111" s="591">
        <v>91.97</v>
      </c>
      <c r="F111" s="592" t="str">
        <f t="shared" ref="F111" si="9">F110</f>
        <v>m3</v>
      </c>
      <c r="G111" s="593"/>
      <c r="H111" s="593">
        <f>G111*E111</f>
        <v>0</v>
      </c>
    </row>
    <row r="112" spans="1:8" s="594" customFormat="1" ht="14.25">
      <c r="A112" s="588"/>
      <c r="B112" s="588"/>
      <c r="C112" s="597" t="s">
        <v>383</v>
      </c>
      <c r="D112" s="598"/>
      <c r="E112" s="599"/>
      <c r="F112" s="600"/>
      <c r="G112" s="601"/>
      <c r="H112" s="601"/>
    </row>
    <row r="113" spans="1:8" s="603" customFormat="1">
      <c r="A113" s="588"/>
      <c r="B113" s="588"/>
      <c r="C113" s="588" t="s">
        <v>384</v>
      </c>
      <c r="D113" s="590"/>
      <c r="E113" s="591">
        <v>49.23</v>
      </c>
      <c r="F113" s="592" t="str">
        <f>F110</f>
        <v>m3</v>
      </c>
      <c r="G113" s="593"/>
      <c r="H113" s="593">
        <f>G113*E113</f>
        <v>0</v>
      </c>
    </row>
    <row r="114" spans="1:8" s="603" customFormat="1">
      <c r="A114" s="588"/>
      <c r="B114" s="588"/>
      <c r="C114" s="1161" t="s">
        <v>795</v>
      </c>
      <c r="D114" s="1162"/>
      <c r="E114" s="1163">
        <v>18.018000000000001</v>
      </c>
      <c r="F114" s="1164" t="s">
        <v>285</v>
      </c>
      <c r="G114" s="1165"/>
      <c r="H114" s="1165">
        <f t="shared" ref="H114" si="10">G114*E114</f>
        <v>0</v>
      </c>
    </row>
    <row r="115" spans="1:8" s="603" customFormat="1">
      <c r="A115" s="588"/>
      <c r="B115" s="588"/>
      <c r="C115" s="588"/>
      <c r="D115" s="590"/>
      <c r="E115" s="591"/>
      <c r="F115" s="592"/>
      <c r="G115" s="593"/>
      <c r="H115" s="593"/>
    </row>
    <row r="116" spans="1:8" s="619" customFormat="1">
      <c r="A116" s="615">
        <v>21</v>
      </c>
      <c r="B116" s="588">
        <v>253</v>
      </c>
      <c r="C116" s="588"/>
      <c r="D116" s="590"/>
      <c r="E116" s="591"/>
      <c r="F116" s="592"/>
      <c r="G116" s="593"/>
      <c r="H116" s="593"/>
    </row>
    <row r="117" spans="1:8" s="600" customFormat="1" ht="25.5">
      <c r="A117" s="595"/>
      <c r="B117" s="596"/>
      <c r="C117" s="616" t="s">
        <v>179</v>
      </c>
      <c r="D117" s="693" t="s">
        <v>396</v>
      </c>
      <c r="E117" s="591"/>
      <c r="F117" s="592"/>
      <c r="G117" s="593"/>
      <c r="H117" s="593"/>
    </row>
    <row r="118" spans="1:8" s="594" customFormat="1" ht="14.25">
      <c r="A118" s="588"/>
      <c r="B118" s="588"/>
      <c r="C118" s="597" t="s">
        <v>380</v>
      </c>
      <c r="D118" s="598"/>
      <c r="E118" s="599"/>
      <c r="F118" s="600"/>
      <c r="G118" s="601"/>
      <c r="H118" s="601"/>
    </row>
    <row r="119" spans="1:8" s="594" customFormat="1">
      <c r="A119" s="588"/>
      <c r="B119" s="588"/>
      <c r="C119" s="588" t="s">
        <v>381</v>
      </c>
      <c r="D119" s="590"/>
      <c r="E119" s="591">
        <v>444.71</v>
      </c>
      <c r="F119" s="592" t="s">
        <v>285</v>
      </c>
      <c r="G119" s="593"/>
      <c r="H119" s="593">
        <f>G119*E119</f>
        <v>0</v>
      </c>
    </row>
    <row r="120" spans="1:8" s="600" customFormat="1" ht="14.25">
      <c r="A120" s="595"/>
      <c r="B120" s="596"/>
      <c r="C120" s="588" t="s">
        <v>382</v>
      </c>
      <c r="D120" s="590"/>
      <c r="E120" s="591">
        <v>344.89</v>
      </c>
      <c r="F120" s="592" t="str">
        <f t="shared" ref="F120" si="11">F119</f>
        <v>m3</v>
      </c>
      <c r="G120" s="593"/>
      <c r="H120" s="593">
        <f>G120*E120</f>
        <v>0</v>
      </c>
    </row>
    <row r="121" spans="1:8" s="594" customFormat="1" ht="14.25">
      <c r="A121" s="588"/>
      <c r="B121" s="588"/>
      <c r="C121" s="597" t="s">
        <v>383</v>
      </c>
      <c r="D121" s="598"/>
      <c r="E121" s="599"/>
      <c r="F121" s="600"/>
      <c r="G121" s="601"/>
      <c r="H121" s="601"/>
    </row>
    <row r="122" spans="1:8" s="603" customFormat="1">
      <c r="A122" s="588"/>
      <c r="B122" s="588"/>
      <c r="C122" s="588" t="s">
        <v>384</v>
      </c>
      <c r="D122" s="590"/>
      <c r="E122" s="591">
        <v>185.85</v>
      </c>
      <c r="F122" s="592" t="str">
        <f>F119</f>
        <v>m3</v>
      </c>
      <c r="G122" s="593"/>
      <c r="H122" s="593">
        <f>G122*E122</f>
        <v>0</v>
      </c>
    </row>
    <row r="123" spans="1:8" s="603" customFormat="1">
      <c r="A123" s="588"/>
      <c r="B123" s="588"/>
      <c r="C123" s="1161" t="s">
        <v>795</v>
      </c>
      <c r="D123" s="1162"/>
      <c r="E123" s="1163">
        <v>67.567499999999995</v>
      </c>
      <c r="F123" s="1164" t="s">
        <v>285</v>
      </c>
      <c r="G123" s="1165"/>
      <c r="H123" s="1165">
        <f t="shared" ref="H123" si="12">G123*E123</f>
        <v>0</v>
      </c>
    </row>
    <row r="124" spans="1:8" s="603" customFormat="1">
      <c r="A124" s="588"/>
      <c r="B124" s="588"/>
      <c r="C124" s="588"/>
      <c r="D124" s="590"/>
      <c r="E124" s="591"/>
      <c r="F124" s="592"/>
      <c r="G124" s="593"/>
      <c r="H124" s="593"/>
    </row>
    <row r="125" spans="1:8" s="619" customFormat="1">
      <c r="A125" s="644" t="s">
        <v>15</v>
      </c>
      <c r="C125" s="588"/>
      <c r="D125" s="590"/>
      <c r="E125" s="591"/>
      <c r="F125" s="592"/>
      <c r="G125" s="593"/>
      <c r="H125" s="593"/>
    </row>
    <row r="126" spans="1:8" s="619" customFormat="1">
      <c r="A126" s="644"/>
      <c r="C126" s="645"/>
      <c r="D126" s="646"/>
      <c r="E126" s="647"/>
      <c r="F126" s="648"/>
      <c r="G126" s="649"/>
      <c r="H126" s="649"/>
    </row>
    <row r="127" spans="1:8" s="619" customFormat="1">
      <c r="A127" s="615">
        <v>22</v>
      </c>
      <c r="B127" s="588">
        <v>115</v>
      </c>
      <c r="C127" s="645"/>
      <c r="D127" s="646"/>
      <c r="E127" s="647"/>
      <c r="F127" s="648"/>
      <c r="G127" s="649"/>
      <c r="H127" s="649"/>
    </row>
    <row r="128" spans="1:8" s="600" customFormat="1" ht="25.5">
      <c r="A128" s="595"/>
      <c r="B128" s="596"/>
      <c r="C128" s="616" t="s">
        <v>183</v>
      </c>
      <c r="D128" s="617"/>
      <c r="E128" s="591"/>
      <c r="F128" s="592"/>
      <c r="G128" s="593"/>
      <c r="H128" s="593"/>
    </row>
    <row r="129" spans="1:8" s="594" customFormat="1" ht="14.25">
      <c r="A129" s="588"/>
      <c r="B129" s="588"/>
      <c r="C129" s="597" t="s">
        <v>380</v>
      </c>
      <c r="D129" s="598"/>
      <c r="E129" s="599"/>
      <c r="F129" s="600"/>
      <c r="G129" s="601"/>
      <c r="H129" s="601"/>
    </row>
    <row r="130" spans="1:8" s="594" customFormat="1">
      <c r="A130" s="588"/>
      <c r="B130" s="588"/>
      <c r="C130" s="588" t="s">
        <v>381</v>
      </c>
      <c r="D130" s="590"/>
      <c r="E130" s="591">
        <v>157.63999999999999</v>
      </c>
      <c r="F130" s="592" t="s">
        <v>314</v>
      </c>
      <c r="G130" s="593"/>
      <c r="H130" s="593">
        <f>G130*E130</f>
        <v>0</v>
      </c>
    </row>
    <row r="131" spans="1:8" s="600" customFormat="1" ht="14.25">
      <c r="A131" s="595"/>
      <c r="B131" s="596"/>
      <c r="C131" s="588" t="s">
        <v>382</v>
      </c>
      <c r="D131" s="590"/>
      <c r="E131" s="591">
        <v>101.14</v>
      </c>
      <c r="F131" s="592" t="str">
        <f t="shared" ref="F131" si="13">F130</f>
        <v>m2</v>
      </c>
      <c r="G131" s="593"/>
      <c r="H131" s="593">
        <f>G131*E131</f>
        <v>0</v>
      </c>
    </row>
    <row r="132" spans="1:8" s="594" customFormat="1" ht="14.25">
      <c r="A132" s="588"/>
      <c r="B132" s="588"/>
      <c r="C132" s="597" t="s">
        <v>383</v>
      </c>
      <c r="D132" s="598"/>
      <c r="E132" s="599"/>
      <c r="F132" s="600"/>
      <c r="G132" s="601"/>
      <c r="H132" s="601"/>
    </row>
    <row r="133" spans="1:8" s="619" customFormat="1">
      <c r="A133" s="615"/>
      <c r="B133" s="588"/>
      <c r="C133" s="588" t="s">
        <v>384</v>
      </c>
      <c r="D133" s="590"/>
      <c r="E133" s="591">
        <v>92.137500000000003</v>
      </c>
      <c r="F133" s="592" t="str">
        <f>F130</f>
        <v>m2</v>
      </c>
      <c r="G133" s="593"/>
      <c r="H133" s="593">
        <f>G133*E133</f>
        <v>0</v>
      </c>
    </row>
    <row r="134" spans="1:8" s="619" customFormat="1">
      <c r="A134" s="615"/>
      <c r="B134" s="588"/>
      <c r="C134" s="1161" t="s">
        <v>795</v>
      </c>
      <c r="D134" s="1162"/>
      <c r="E134" s="1163">
        <v>40.950000000000003</v>
      </c>
      <c r="F134" s="1164" t="s">
        <v>314</v>
      </c>
      <c r="G134" s="1165"/>
      <c r="H134" s="1165">
        <f t="shared" ref="H134" si="14">G134*E134</f>
        <v>0</v>
      </c>
    </row>
    <row r="135" spans="1:8" s="619" customFormat="1">
      <c r="A135" s="615"/>
      <c r="B135" s="588"/>
      <c r="C135" s="588"/>
      <c r="D135" s="590"/>
      <c r="E135" s="591"/>
      <c r="F135" s="592"/>
      <c r="G135" s="593"/>
      <c r="H135" s="593"/>
    </row>
    <row r="136" spans="1:8" s="619" customFormat="1">
      <c r="A136" s="644" t="s">
        <v>397</v>
      </c>
      <c r="C136" s="616"/>
      <c r="D136" s="617"/>
      <c r="E136" s="591"/>
      <c r="F136" s="592"/>
      <c r="G136" s="593"/>
      <c r="H136" s="593"/>
    </row>
    <row r="137" spans="1:8" s="619" customFormat="1">
      <c r="A137" s="644"/>
      <c r="C137" s="645"/>
      <c r="D137" s="646"/>
      <c r="E137" s="647"/>
      <c r="F137" s="648"/>
      <c r="G137" s="649"/>
      <c r="H137" s="649"/>
    </row>
    <row r="138" spans="1:8" s="619" customFormat="1">
      <c r="A138" s="615">
        <v>24</v>
      </c>
      <c r="B138" s="588">
        <v>194</v>
      </c>
      <c r="C138" s="645"/>
      <c r="D138" s="646"/>
      <c r="E138" s="647"/>
      <c r="F138" s="648"/>
      <c r="G138" s="649"/>
      <c r="H138" s="649"/>
    </row>
    <row r="139" spans="1:8" s="600" customFormat="1" ht="33.75">
      <c r="A139" s="595"/>
      <c r="B139" s="596"/>
      <c r="C139" s="616" t="s">
        <v>398</v>
      </c>
      <c r="D139" s="693" t="s">
        <v>399</v>
      </c>
      <c r="E139" s="591"/>
      <c r="F139" s="592"/>
      <c r="G139" s="593"/>
      <c r="H139" s="593"/>
    </row>
    <row r="140" spans="1:8" s="594" customFormat="1" ht="14.25">
      <c r="A140" s="588"/>
      <c r="B140" s="588"/>
      <c r="C140" s="597" t="s">
        <v>380</v>
      </c>
      <c r="D140" s="598"/>
      <c r="E140" s="599"/>
      <c r="F140" s="600"/>
      <c r="G140" s="601"/>
      <c r="H140" s="601"/>
    </row>
    <row r="141" spans="1:8" s="594" customFormat="1">
      <c r="A141" s="588"/>
      <c r="B141" s="588"/>
      <c r="C141" s="588" t="s">
        <v>381</v>
      </c>
      <c r="D141" s="590"/>
      <c r="E141" s="591">
        <v>43.091999999999999</v>
      </c>
      <c r="F141" s="592" t="s">
        <v>285</v>
      </c>
      <c r="G141" s="593"/>
      <c r="H141" s="593">
        <f>G141*E141</f>
        <v>0</v>
      </c>
    </row>
    <row r="142" spans="1:8" s="600" customFormat="1" ht="14.25">
      <c r="A142" s="595"/>
      <c r="B142" s="596"/>
      <c r="C142" s="588" t="s">
        <v>382</v>
      </c>
      <c r="D142" s="590"/>
      <c r="E142" s="591">
        <v>26.932500000000001</v>
      </c>
      <c r="F142" s="592" t="str">
        <f t="shared" ref="F142" si="15">F141</f>
        <v>m3</v>
      </c>
      <c r="G142" s="593"/>
      <c r="H142" s="593">
        <f>G142*E142</f>
        <v>0</v>
      </c>
    </row>
    <row r="143" spans="1:8" s="594" customFormat="1" ht="14.25">
      <c r="A143" s="588"/>
      <c r="B143" s="588"/>
      <c r="C143" s="597" t="s">
        <v>383</v>
      </c>
      <c r="D143" s="598"/>
      <c r="E143" s="599"/>
      <c r="F143" s="600"/>
      <c r="G143" s="601"/>
      <c r="H143" s="601"/>
    </row>
    <row r="144" spans="1:8" s="603" customFormat="1">
      <c r="A144" s="588"/>
      <c r="B144" s="588"/>
      <c r="C144" s="588" t="s">
        <v>384</v>
      </c>
      <c r="D144" s="590"/>
      <c r="E144" s="591">
        <v>27.641249999999999</v>
      </c>
      <c r="F144" s="592" t="str">
        <f>F141</f>
        <v>m3</v>
      </c>
      <c r="G144" s="593"/>
      <c r="H144" s="593">
        <f>G144*E144</f>
        <v>0</v>
      </c>
    </row>
    <row r="145" spans="1:8" s="603" customFormat="1">
      <c r="A145" s="588"/>
      <c r="B145" s="588"/>
      <c r="C145" s="1161" t="s">
        <v>795</v>
      </c>
      <c r="D145" s="1162"/>
      <c r="E145" s="1163">
        <v>12.285</v>
      </c>
      <c r="F145" s="1164" t="s">
        <v>285</v>
      </c>
      <c r="G145" s="1165"/>
      <c r="H145" s="1165">
        <f t="shared" ref="H145" si="16">G145*E145</f>
        <v>0</v>
      </c>
    </row>
    <row r="146" spans="1:8" s="603" customFormat="1">
      <c r="A146" s="588"/>
      <c r="B146" s="588"/>
      <c r="C146" s="588"/>
      <c r="D146" s="590"/>
      <c r="E146" s="591"/>
      <c r="F146" s="592"/>
      <c r="G146" s="593"/>
      <c r="H146" s="593"/>
    </row>
    <row r="147" spans="1:8" s="651" customFormat="1">
      <c r="A147" s="615">
        <v>24</v>
      </c>
      <c r="B147" s="588">
        <v>219</v>
      </c>
      <c r="C147" s="588"/>
      <c r="D147" s="590"/>
      <c r="E147" s="591"/>
      <c r="F147" s="592"/>
      <c r="G147" s="593"/>
      <c r="H147" s="593"/>
    </row>
    <row r="148" spans="1:8" s="600" customFormat="1" ht="25.5">
      <c r="A148" s="595"/>
      <c r="B148" s="596"/>
      <c r="C148" s="616" t="s">
        <v>400</v>
      </c>
      <c r="D148" s="693" t="s">
        <v>401</v>
      </c>
      <c r="E148" s="591"/>
      <c r="F148" s="592"/>
      <c r="G148" s="593"/>
      <c r="H148" s="593"/>
    </row>
    <row r="149" spans="1:8" s="594" customFormat="1" ht="14.25">
      <c r="A149" s="588"/>
      <c r="B149" s="588"/>
      <c r="C149" s="597" t="s">
        <v>380</v>
      </c>
      <c r="D149" s="598"/>
      <c r="E149" s="599"/>
      <c r="F149" s="600"/>
      <c r="G149" s="601"/>
      <c r="H149" s="601"/>
    </row>
    <row r="150" spans="1:8" s="594" customFormat="1">
      <c r="A150" s="588"/>
      <c r="B150" s="588"/>
      <c r="C150" s="588" t="s">
        <v>381</v>
      </c>
      <c r="D150" s="590"/>
      <c r="E150" s="591">
        <v>219.82</v>
      </c>
      <c r="F150" s="592" t="s">
        <v>285</v>
      </c>
      <c r="G150" s="593"/>
      <c r="H150" s="593">
        <f>G150*E150</f>
        <v>0</v>
      </c>
    </row>
    <row r="151" spans="1:8" s="600" customFormat="1" ht="14.25">
      <c r="A151" s="595"/>
      <c r="B151" s="596"/>
      <c r="C151" s="588" t="s">
        <v>382</v>
      </c>
      <c r="D151" s="590"/>
      <c r="E151" s="591">
        <v>166.77</v>
      </c>
      <c r="F151" s="592" t="str">
        <f t="shared" ref="F151" si="17">F150</f>
        <v>m3</v>
      </c>
      <c r="G151" s="593"/>
      <c r="H151" s="593">
        <f>G151*E151</f>
        <v>0</v>
      </c>
    </row>
    <row r="152" spans="1:8" s="594" customFormat="1" ht="14.25">
      <c r="A152" s="588"/>
      <c r="B152" s="588"/>
      <c r="C152" s="597" t="s">
        <v>383</v>
      </c>
      <c r="D152" s="598"/>
      <c r="E152" s="591">
        <v>0</v>
      </c>
      <c r="F152" s="600"/>
      <c r="G152" s="601"/>
      <c r="H152" s="601"/>
    </row>
    <row r="153" spans="1:8" s="603" customFormat="1">
      <c r="A153" s="588"/>
      <c r="B153" s="588"/>
      <c r="C153" s="588" t="s">
        <v>384</v>
      </c>
      <c r="D153" s="590"/>
      <c r="E153" s="591">
        <v>188.82</v>
      </c>
      <c r="F153" s="592" t="str">
        <f>F150</f>
        <v>m3</v>
      </c>
      <c r="G153" s="593"/>
      <c r="H153" s="593">
        <f>G153*E153</f>
        <v>0</v>
      </c>
    </row>
    <row r="154" spans="1:8" s="603" customFormat="1">
      <c r="A154" s="588"/>
      <c r="B154" s="588"/>
      <c r="C154" s="1161" t="s">
        <v>795</v>
      </c>
      <c r="D154" s="1162"/>
      <c r="E154" s="1163">
        <v>70.909019999999998</v>
      </c>
      <c r="F154" s="1164" t="s">
        <v>285</v>
      </c>
      <c r="G154" s="1165"/>
      <c r="H154" s="1165">
        <f t="shared" ref="H154" si="18">G154*E154</f>
        <v>0</v>
      </c>
    </row>
    <row r="155" spans="1:8" s="603" customFormat="1">
      <c r="A155" s="588"/>
      <c r="B155" s="588"/>
      <c r="C155" s="588"/>
      <c r="D155" s="590"/>
      <c r="E155" s="591"/>
      <c r="F155" s="592"/>
      <c r="G155" s="593"/>
      <c r="H155" s="593"/>
    </row>
    <row r="156" spans="1:8" s="651" customFormat="1">
      <c r="A156" s="615">
        <v>25</v>
      </c>
      <c r="B156" s="588">
        <v>112</v>
      </c>
      <c r="C156" s="588"/>
      <c r="D156" s="590"/>
      <c r="E156" s="591"/>
      <c r="F156" s="592"/>
      <c r="G156" s="593"/>
      <c r="H156" s="593"/>
    </row>
    <row r="157" spans="1:8" s="600" customFormat="1" ht="25.5">
      <c r="A157" s="595"/>
      <c r="B157" s="596"/>
      <c r="C157" s="616" t="s">
        <v>402</v>
      </c>
      <c r="D157" s="693" t="s">
        <v>403</v>
      </c>
      <c r="E157" s="591"/>
      <c r="F157" s="592"/>
      <c r="G157" s="593"/>
      <c r="H157" s="593"/>
    </row>
    <row r="158" spans="1:8" s="594" customFormat="1" ht="14.25">
      <c r="A158" s="588"/>
      <c r="B158" s="588"/>
      <c r="C158" s="597" t="s">
        <v>380</v>
      </c>
      <c r="D158" s="598"/>
      <c r="E158" s="599"/>
      <c r="F158" s="600"/>
      <c r="G158" s="601"/>
      <c r="H158" s="601"/>
    </row>
    <row r="159" spans="1:8" s="594" customFormat="1">
      <c r="A159" s="588"/>
      <c r="B159" s="588"/>
      <c r="C159" s="588" t="s">
        <v>381</v>
      </c>
      <c r="D159" s="590"/>
      <c r="E159" s="591">
        <v>300.27999999999997</v>
      </c>
      <c r="F159" s="592" t="s">
        <v>314</v>
      </c>
      <c r="G159" s="593"/>
      <c r="H159" s="593">
        <f>G159*E159</f>
        <v>0</v>
      </c>
    </row>
    <row r="160" spans="1:8" s="600" customFormat="1" ht="14.25">
      <c r="A160" s="595"/>
      <c r="B160" s="596"/>
      <c r="C160" s="588" t="s">
        <v>382</v>
      </c>
      <c r="D160" s="590"/>
      <c r="E160" s="591">
        <v>190.55</v>
      </c>
      <c r="F160" s="592" t="str">
        <f t="shared" ref="F160" si="19">F159</f>
        <v>m2</v>
      </c>
      <c r="G160" s="593"/>
      <c r="H160" s="593">
        <f>G160*E160</f>
        <v>0</v>
      </c>
    </row>
    <row r="161" spans="1:8" s="594" customFormat="1" ht="14.25">
      <c r="A161" s="588"/>
      <c r="B161" s="588"/>
      <c r="C161" s="597" t="s">
        <v>383</v>
      </c>
      <c r="D161" s="598"/>
      <c r="E161" s="599"/>
      <c r="F161" s="600"/>
      <c r="G161" s="601"/>
      <c r="H161" s="601"/>
    </row>
    <row r="162" spans="1:8" s="603" customFormat="1">
      <c r="A162" s="588"/>
      <c r="B162" s="588"/>
      <c r="C162" s="588" t="s">
        <v>384</v>
      </c>
      <c r="D162" s="590"/>
      <c r="E162" s="591">
        <v>202.25</v>
      </c>
      <c r="F162" s="592" t="str">
        <f>F159</f>
        <v>m2</v>
      </c>
      <c r="G162" s="593"/>
      <c r="H162" s="593">
        <f>G162*E162</f>
        <v>0</v>
      </c>
    </row>
    <row r="163" spans="1:8" s="603" customFormat="1">
      <c r="A163" s="588"/>
      <c r="B163" s="588"/>
      <c r="C163" s="1161" t="s">
        <v>795</v>
      </c>
      <c r="D163" s="1162"/>
      <c r="E163" s="1163">
        <v>81.900000000000006</v>
      </c>
      <c r="F163" s="1164" t="s">
        <v>314</v>
      </c>
      <c r="G163" s="1165"/>
      <c r="H163" s="1165">
        <f t="shared" ref="H163" si="20">G163*E163</f>
        <v>0</v>
      </c>
    </row>
    <row r="164" spans="1:8" s="603" customFormat="1">
      <c r="A164" s="588"/>
      <c r="B164" s="588"/>
      <c r="C164" s="588"/>
      <c r="D164" s="590"/>
      <c r="E164" s="591"/>
      <c r="F164" s="592"/>
      <c r="G164" s="593"/>
      <c r="H164" s="593"/>
    </row>
    <row r="165" spans="1:8" s="651" customFormat="1">
      <c r="A165" s="615">
        <v>25</v>
      </c>
      <c r="B165" s="588">
        <v>151</v>
      </c>
      <c r="C165" s="588"/>
      <c r="D165" s="590"/>
      <c r="E165" s="591"/>
      <c r="F165" s="592"/>
      <c r="G165" s="593"/>
      <c r="H165" s="593"/>
    </row>
    <row r="166" spans="1:8" s="600" customFormat="1" ht="14.25">
      <c r="A166" s="595"/>
      <c r="B166" s="596"/>
      <c r="C166" s="616" t="s">
        <v>25</v>
      </c>
      <c r="D166" s="617"/>
      <c r="E166" s="591"/>
      <c r="F166" s="592"/>
      <c r="G166" s="593"/>
      <c r="H166" s="593"/>
    </row>
    <row r="167" spans="1:8" s="594" customFormat="1" ht="14.25">
      <c r="A167" s="588"/>
      <c r="B167" s="588"/>
      <c r="C167" s="597" t="s">
        <v>380</v>
      </c>
      <c r="D167" s="598"/>
      <c r="E167" s="599"/>
      <c r="F167" s="600"/>
      <c r="G167" s="601"/>
      <c r="H167" s="601"/>
    </row>
    <row r="168" spans="1:8" s="594" customFormat="1">
      <c r="A168" s="588"/>
      <c r="B168" s="588"/>
      <c r="C168" s="588" t="s">
        <v>381</v>
      </c>
      <c r="D168" s="590"/>
      <c r="E168" s="591">
        <v>308.27999999999997</v>
      </c>
      <c r="F168" s="592" t="s">
        <v>314</v>
      </c>
      <c r="G168" s="593"/>
      <c r="H168" s="593">
        <f>G168*E168</f>
        <v>0</v>
      </c>
    </row>
    <row r="169" spans="1:8" s="600" customFormat="1" ht="14.25">
      <c r="A169" s="595"/>
      <c r="B169" s="596"/>
      <c r="C169" s="588" t="s">
        <v>382</v>
      </c>
      <c r="D169" s="590"/>
      <c r="E169" s="591">
        <v>190.55</v>
      </c>
      <c r="F169" s="592" t="str">
        <f t="shared" ref="F169" si="21">F168</f>
        <v>m2</v>
      </c>
      <c r="G169" s="593"/>
      <c r="H169" s="593">
        <f>G169*E169</f>
        <v>0</v>
      </c>
    </row>
    <row r="170" spans="1:8" s="594" customFormat="1" ht="14.25">
      <c r="A170" s="588"/>
      <c r="B170" s="588"/>
      <c r="C170" s="597" t="s">
        <v>383</v>
      </c>
      <c r="D170" s="598"/>
      <c r="E170" s="599"/>
      <c r="F170" s="600"/>
      <c r="G170" s="601"/>
      <c r="H170" s="601"/>
    </row>
    <row r="171" spans="1:8" s="603" customFormat="1">
      <c r="A171" s="588"/>
      <c r="B171" s="588"/>
      <c r="C171" s="588" t="s">
        <v>384</v>
      </c>
      <c r="D171" s="590"/>
      <c r="E171" s="591">
        <v>202.28</v>
      </c>
      <c r="F171" s="592" t="str">
        <f>F168</f>
        <v>m2</v>
      </c>
      <c r="G171" s="593"/>
      <c r="H171" s="593">
        <f>G171*E171</f>
        <v>0</v>
      </c>
    </row>
    <row r="172" spans="1:8" s="603" customFormat="1">
      <c r="A172" s="588"/>
      <c r="B172" s="588"/>
      <c r="C172" s="1161" t="s">
        <v>795</v>
      </c>
      <c r="D172" s="1162"/>
      <c r="E172" s="1163">
        <v>81.900000000000006</v>
      </c>
      <c r="F172" s="1164" t="s">
        <v>314</v>
      </c>
      <c r="G172" s="1165"/>
      <c r="H172" s="1165">
        <f t="shared" ref="H172" si="22">G172*E172</f>
        <v>0</v>
      </c>
    </row>
    <row r="173" spans="1:8" s="603" customFormat="1">
      <c r="A173" s="588"/>
      <c r="B173" s="588"/>
      <c r="C173" s="588"/>
      <c r="D173" s="590"/>
      <c r="E173" s="591"/>
      <c r="F173" s="592"/>
      <c r="G173" s="593"/>
      <c r="H173" s="593"/>
    </row>
    <row r="174" spans="1:8" s="619" customFormat="1">
      <c r="A174" s="615">
        <v>25</v>
      </c>
      <c r="B174" s="588">
        <v>281</v>
      </c>
      <c r="C174" s="588"/>
      <c r="D174" s="590"/>
      <c r="E174" s="591"/>
      <c r="F174" s="592"/>
      <c r="G174" s="593"/>
      <c r="H174" s="593"/>
    </row>
    <row r="175" spans="1:8" s="600" customFormat="1" ht="123.75">
      <c r="A175" s="595"/>
      <c r="B175" s="596"/>
      <c r="C175" s="616" t="s">
        <v>404</v>
      </c>
      <c r="D175" s="691" t="s">
        <v>405</v>
      </c>
      <c r="E175" s="591"/>
      <c r="F175" s="592"/>
      <c r="G175" s="593"/>
      <c r="H175" s="593"/>
    </row>
    <row r="176" spans="1:8" s="594" customFormat="1" ht="14.25">
      <c r="A176" s="588"/>
      <c r="B176" s="588"/>
      <c r="C176" s="597" t="s">
        <v>380</v>
      </c>
      <c r="D176" s="598"/>
      <c r="E176" s="599"/>
      <c r="F176" s="600"/>
      <c r="G176" s="601"/>
      <c r="H176" s="601"/>
    </row>
    <row r="177" spans="1:8" s="594" customFormat="1">
      <c r="A177" s="588"/>
      <c r="B177" s="588"/>
      <c r="C177" s="588" t="s">
        <v>381</v>
      </c>
      <c r="D177" s="590"/>
      <c r="E177" s="591">
        <v>250.32</v>
      </c>
      <c r="F177" s="592" t="s">
        <v>285</v>
      </c>
      <c r="G177" s="593"/>
      <c r="H177" s="593">
        <f>G177*E177</f>
        <v>0</v>
      </c>
    </row>
    <row r="178" spans="1:8" s="603" customFormat="1">
      <c r="A178" s="588"/>
      <c r="B178" s="588"/>
      <c r="C178" s="588" t="s">
        <v>382</v>
      </c>
      <c r="D178" s="590"/>
      <c r="E178" s="591">
        <v>214.31</v>
      </c>
      <c r="F178" s="592" t="str">
        <f>F177</f>
        <v>m3</v>
      </c>
      <c r="G178" s="593"/>
      <c r="H178" s="593">
        <f>G178*E178</f>
        <v>0</v>
      </c>
    </row>
    <row r="179" spans="1:8" s="619" customFormat="1">
      <c r="A179" s="644" t="s">
        <v>406</v>
      </c>
      <c r="C179" s="588"/>
      <c r="D179" s="590"/>
      <c r="E179" s="591"/>
      <c r="F179" s="592"/>
      <c r="G179" s="593"/>
      <c r="H179" s="593"/>
    </row>
    <row r="180" spans="1:8" s="619" customFormat="1">
      <c r="A180" s="644"/>
      <c r="C180" s="645"/>
      <c r="D180" s="1025"/>
      <c r="E180" s="647"/>
      <c r="F180" s="648"/>
      <c r="G180" s="649"/>
      <c r="H180" s="649"/>
    </row>
    <row r="181" spans="1:8" s="651" customFormat="1" ht="18.600000000000001" customHeight="1">
      <c r="A181" s="615">
        <v>29</v>
      </c>
      <c r="B181" s="588">
        <v>122</v>
      </c>
      <c r="C181" s="645"/>
      <c r="D181" s="646"/>
      <c r="E181" s="647"/>
      <c r="F181" s="648"/>
      <c r="G181" s="649"/>
      <c r="H181" s="649"/>
    </row>
    <row r="182" spans="1:8" s="651" customFormat="1" ht="25.5">
      <c r="A182" s="615"/>
      <c r="B182" s="588"/>
      <c r="C182" s="616" t="s">
        <v>407</v>
      </c>
      <c r="D182" s="617"/>
      <c r="E182" s="591">
        <v>2053.15</v>
      </c>
      <c r="F182" s="592" t="s">
        <v>80</v>
      </c>
      <c r="G182" s="593"/>
      <c r="H182" s="593">
        <f>G182*E182</f>
        <v>0</v>
      </c>
    </row>
    <row r="183" spans="1:8" s="651" customFormat="1">
      <c r="A183" s="615">
        <v>29</v>
      </c>
      <c r="B183" s="588">
        <v>152</v>
      </c>
      <c r="C183" s="652"/>
      <c r="D183" s="617"/>
      <c r="E183" s="591"/>
      <c r="F183" s="592"/>
      <c r="G183" s="593"/>
      <c r="H183" s="593"/>
    </row>
    <row r="184" spans="1:8" s="653" customFormat="1" ht="34.5" thickBot="1">
      <c r="A184" s="97"/>
      <c r="B184" s="97" t="s">
        <v>27</v>
      </c>
      <c r="C184" s="616" t="s">
        <v>408</v>
      </c>
      <c r="D184" s="693" t="s">
        <v>409</v>
      </c>
      <c r="E184" s="591">
        <v>2053.15</v>
      </c>
      <c r="F184" s="592" t="s">
        <v>80</v>
      </c>
      <c r="G184" s="593"/>
      <c r="H184" s="593">
        <f>G184*E184</f>
        <v>0</v>
      </c>
    </row>
    <row r="185" spans="1:8" ht="16.5" thickTop="1" thickBot="1">
      <c r="A185" s="621" t="s">
        <v>31</v>
      </c>
      <c r="B185" s="622"/>
      <c r="C185" s="653"/>
      <c r="D185" s="654"/>
      <c r="E185" s="655"/>
      <c r="F185" s="655"/>
      <c r="G185" s="656"/>
      <c r="H185" s="656"/>
    </row>
    <row r="186" spans="1:8" ht="15.75" thickTop="1">
      <c r="C186" s="623" t="s">
        <v>66</v>
      </c>
      <c r="D186" s="624"/>
      <c r="E186" s="625"/>
      <c r="F186" s="626"/>
      <c r="G186" s="627" t="s">
        <v>65</v>
      </c>
      <c r="H186" s="627">
        <f>SUM(H86:H185)</f>
        <v>0</v>
      </c>
    </row>
    <row r="187" spans="1:8" s="597" customFormat="1">
      <c r="C187" s="528"/>
      <c r="D187" s="628"/>
      <c r="E187" s="641"/>
      <c r="F187" s="642"/>
      <c r="G187" s="643"/>
      <c r="H187" s="643"/>
    </row>
    <row r="188" spans="1:8">
      <c r="A188" s="560" t="s">
        <v>44</v>
      </c>
      <c r="B188" s="561"/>
      <c r="C188" s="597"/>
      <c r="D188" s="632"/>
      <c r="E188" s="633"/>
      <c r="F188" s="597"/>
      <c r="G188" s="597"/>
      <c r="H188" s="597"/>
    </row>
    <row r="189" spans="1:8" ht="13.5" thickBot="1">
      <c r="A189" s="568" t="s">
        <v>51</v>
      </c>
      <c r="B189" s="569"/>
      <c r="C189" s="562" t="s">
        <v>45</v>
      </c>
      <c r="D189" s="563" t="s">
        <v>46</v>
      </c>
      <c r="E189" s="634" t="s">
        <v>47</v>
      </c>
      <c r="F189" s="634" t="s">
        <v>48</v>
      </c>
      <c r="G189" s="635" t="s">
        <v>49</v>
      </c>
      <c r="H189" s="636" t="s">
        <v>50</v>
      </c>
    </row>
    <row r="190" spans="1:8" ht="14.25" thickTop="1" thickBot="1">
      <c r="A190" s="576" t="s">
        <v>32</v>
      </c>
      <c r="B190" s="577"/>
      <c r="C190" s="570" t="s">
        <v>51</v>
      </c>
      <c r="D190" s="571"/>
      <c r="E190" s="637" t="s">
        <v>51</v>
      </c>
      <c r="F190" s="638"/>
      <c r="G190" s="639" t="s">
        <v>52</v>
      </c>
      <c r="H190" s="640"/>
    </row>
    <row r="191" spans="1:8" ht="13.5" thickTop="1">
      <c r="A191" s="657"/>
      <c r="B191" s="657"/>
      <c r="C191" s="578" t="s">
        <v>4</v>
      </c>
      <c r="D191" s="579"/>
      <c r="E191" s="580"/>
      <c r="F191" s="581"/>
      <c r="G191" s="582"/>
      <c r="H191" s="582"/>
    </row>
    <row r="192" spans="1:8" s="664" customFormat="1">
      <c r="A192" s="660">
        <v>41</v>
      </c>
      <c r="B192" s="660">
        <v>314</v>
      </c>
      <c r="C192" s="658"/>
      <c r="D192" s="659"/>
      <c r="E192" s="641"/>
      <c r="F192" s="642"/>
      <c r="G192" s="643"/>
      <c r="H192" s="643"/>
    </row>
    <row r="193" spans="1:8" s="600" customFormat="1" ht="63.75">
      <c r="A193" s="595"/>
      <c r="B193" s="596"/>
      <c r="C193" s="661" t="s">
        <v>410</v>
      </c>
      <c r="D193" s="662"/>
      <c r="E193" s="663"/>
      <c r="F193" s="592"/>
      <c r="G193" s="593"/>
      <c r="H193" s="593"/>
    </row>
    <row r="194" spans="1:8" s="594" customFormat="1" ht="14.25">
      <c r="A194" s="588"/>
      <c r="B194" s="588"/>
      <c r="C194" s="597" t="s">
        <v>380</v>
      </c>
      <c r="D194" s="598"/>
      <c r="E194" s="599"/>
      <c r="F194" s="600"/>
      <c r="G194" s="601"/>
      <c r="H194" s="601"/>
    </row>
    <row r="195" spans="1:8" s="594" customFormat="1">
      <c r="A195" s="588"/>
      <c r="B195" s="588"/>
      <c r="C195" s="588" t="s">
        <v>381</v>
      </c>
      <c r="D195" s="590"/>
      <c r="E195" s="591">
        <v>95.76</v>
      </c>
      <c r="F195" s="592" t="s">
        <v>318</v>
      </c>
      <c r="G195" s="593"/>
      <c r="H195" s="593">
        <f>G195*E195</f>
        <v>0</v>
      </c>
    </row>
    <row r="196" spans="1:8" s="664" customFormat="1">
      <c r="A196" s="660"/>
      <c r="B196" s="660"/>
      <c r="C196" s="588" t="s">
        <v>382</v>
      </c>
      <c r="D196" s="590"/>
      <c r="E196" s="591">
        <v>59.85</v>
      </c>
      <c r="F196" s="592" t="str">
        <f t="shared" ref="F196" si="23">F195</f>
        <v>m1</v>
      </c>
      <c r="G196" s="593"/>
      <c r="H196" s="593">
        <f>G196*E196</f>
        <v>0</v>
      </c>
    </row>
    <row r="197" spans="1:8" s="664" customFormat="1">
      <c r="A197" s="660">
        <v>42</v>
      </c>
      <c r="B197" s="660">
        <v>113</v>
      </c>
      <c r="C197" s="661"/>
      <c r="D197" s="662"/>
      <c r="E197" s="663"/>
      <c r="F197" s="665"/>
      <c r="G197" s="666"/>
      <c r="H197" s="666"/>
    </row>
    <row r="198" spans="1:8" s="600" customFormat="1" ht="45">
      <c r="A198" s="595"/>
      <c r="B198" s="596"/>
      <c r="C198" s="661" t="s">
        <v>411</v>
      </c>
      <c r="D198" s="662" t="s">
        <v>412</v>
      </c>
      <c r="E198" s="663"/>
      <c r="F198" s="592"/>
      <c r="G198" s="593"/>
      <c r="H198" s="593"/>
    </row>
    <row r="199" spans="1:8" s="594" customFormat="1" ht="14.25">
      <c r="A199" s="588"/>
      <c r="B199" s="588"/>
      <c r="C199" s="597" t="s">
        <v>380</v>
      </c>
      <c r="D199" s="598"/>
      <c r="E199" s="599"/>
      <c r="F199" s="600"/>
      <c r="G199" s="601"/>
      <c r="H199" s="601"/>
    </row>
    <row r="200" spans="1:8" s="594" customFormat="1">
      <c r="A200" s="588"/>
      <c r="B200" s="588"/>
      <c r="C200" s="588" t="s">
        <v>381</v>
      </c>
      <c r="D200" s="590"/>
      <c r="E200" s="591">
        <v>95.76</v>
      </c>
      <c r="F200" s="592" t="s">
        <v>318</v>
      </c>
      <c r="G200" s="593"/>
      <c r="H200" s="593">
        <f>G200*E200</f>
        <v>0</v>
      </c>
    </row>
    <row r="201" spans="1:8" s="664" customFormat="1">
      <c r="A201" s="660"/>
      <c r="B201" s="660"/>
      <c r="C201" s="588" t="s">
        <v>382</v>
      </c>
      <c r="D201" s="590"/>
      <c r="E201" s="591">
        <v>59.85</v>
      </c>
      <c r="F201" s="592" t="str">
        <f t="shared" ref="F201" si="24">F200</f>
        <v>m1</v>
      </c>
      <c r="G201" s="593"/>
      <c r="H201" s="593">
        <f>G201*E201</f>
        <v>0</v>
      </c>
    </row>
    <row r="202" spans="1:8" s="664" customFormat="1">
      <c r="A202" s="660">
        <v>42</v>
      </c>
      <c r="B202" s="660">
        <v>315</v>
      </c>
      <c r="C202" s="661"/>
      <c r="D202" s="662"/>
      <c r="E202" s="663"/>
      <c r="F202" s="665"/>
      <c r="G202" s="666"/>
      <c r="H202" s="666"/>
    </row>
    <row r="203" spans="1:8" s="600" customFormat="1" ht="38.25">
      <c r="A203" s="595"/>
      <c r="B203" s="596"/>
      <c r="C203" s="661" t="s">
        <v>413</v>
      </c>
      <c r="D203" s="662"/>
      <c r="E203" s="663"/>
      <c r="F203" s="592"/>
      <c r="G203" s="593"/>
      <c r="H203" s="593"/>
    </row>
    <row r="204" spans="1:8" s="594" customFormat="1" ht="14.25">
      <c r="A204" s="588"/>
      <c r="B204" s="588"/>
      <c r="C204" s="597" t="s">
        <v>380</v>
      </c>
      <c r="D204" s="598"/>
      <c r="E204" s="599"/>
      <c r="F204" s="600"/>
      <c r="G204" s="601"/>
      <c r="H204" s="601"/>
    </row>
    <row r="205" spans="1:8" s="594" customFormat="1">
      <c r="A205" s="588"/>
      <c r="B205" s="588"/>
      <c r="C205" s="588" t="s">
        <v>381</v>
      </c>
      <c r="D205" s="590"/>
      <c r="E205" s="591">
        <v>95.76</v>
      </c>
      <c r="F205" s="592" t="s">
        <v>318</v>
      </c>
      <c r="G205" s="593"/>
      <c r="H205" s="593">
        <f>G205*E205</f>
        <v>0</v>
      </c>
    </row>
    <row r="206" spans="1:8" s="664" customFormat="1">
      <c r="A206" s="660"/>
      <c r="B206" s="660"/>
      <c r="C206" s="588" t="s">
        <v>382</v>
      </c>
      <c r="D206" s="590"/>
      <c r="E206" s="591">
        <v>59.85</v>
      </c>
      <c r="F206" s="592" t="str">
        <f t="shared" ref="F206" si="25">F205</f>
        <v>m1</v>
      </c>
      <c r="G206" s="593"/>
      <c r="H206" s="593">
        <f>G206*E206</f>
        <v>0</v>
      </c>
    </row>
    <row r="207" spans="1:8" s="664" customFormat="1">
      <c r="A207" s="660">
        <v>42</v>
      </c>
      <c r="B207" s="660">
        <v>463</v>
      </c>
      <c r="C207" s="661"/>
      <c r="D207" s="662"/>
      <c r="E207" s="663"/>
      <c r="F207" s="665"/>
      <c r="G207" s="666"/>
      <c r="H207" s="666"/>
    </row>
    <row r="208" spans="1:8" s="600" customFormat="1" ht="25.5">
      <c r="A208" s="595"/>
      <c r="B208" s="596"/>
      <c r="C208" s="661" t="s">
        <v>414</v>
      </c>
      <c r="D208" s="662"/>
      <c r="E208" s="667"/>
      <c r="F208" s="664"/>
      <c r="G208" s="664"/>
      <c r="H208" s="664"/>
    </row>
    <row r="209" spans="1:8" s="594" customFormat="1" ht="14.25">
      <c r="A209" s="588"/>
      <c r="B209" s="588"/>
      <c r="C209" s="597" t="s">
        <v>380</v>
      </c>
      <c r="D209" s="598"/>
      <c r="E209" s="599"/>
      <c r="F209" s="600"/>
      <c r="G209" s="601"/>
      <c r="H209" s="601"/>
    </row>
    <row r="210" spans="1:8" s="594" customFormat="1">
      <c r="A210" s="588"/>
      <c r="B210" s="588"/>
      <c r="C210" s="588" t="s">
        <v>381</v>
      </c>
      <c r="D210" s="590"/>
      <c r="E210" s="591">
        <v>48</v>
      </c>
      <c r="F210" s="592" t="s">
        <v>10</v>
      </c>
      <c r="G210" s="593"/>
      <c r="H210" s="593">
        <f>G210*E210</f>
        <v>0</v>
      </c>
    </row>
    <row r="211" spans="1:8" s="600" customFormat="1" ht="14.25">
      <c r="A211" s="595"/>
      <c r="B211" s="596"/>
      <c r="C211" s="588" t="s">
        <v>382</v>
      </c>
      <c r="D211" s="590"/>
      <c r="E211" s="591">
        <v>30</v>
      </c>
      <c r="F211" s="592" t="str">
        <f t="shared" ref="F211" si="26">F210</f>
        <v>kos</v>
      </c>
      <c r="G211" s="593"/>
      <c r="H211" s="593">
        <f>G211*E211</f>
        <v>0</v>
      </c>
    </row>
    <row r="212" spans="1:8" s="594" customFormat="1" ht="14.25">
      <c r="A212" s="588"/>
      <c r="B212" s="588"/>
      <c r="C212" s="597" t="s">
        <v>383</v>
      </c>
      <c r="D212" s="598"/>
      <c r="E212" s="599"/>
      <c r="F212" s="600"/>
      <c r="G212" s="601"/>
      <c r="H212" s="601"/>
    </row>
    <row r="213" spans="1:8" s="664" customFormat="1">
      <c r="A213" s="660"/>
      <c r="B213" s="660"/>
      <c r="C213" s="588" t="s">
        <v>384</v>
      </c>
      <c r="D213" s="590"/>
      <c r="E213" s="591">
        <v>31</v>
      </c>
      <c r="F213" s="592" t="str">
        <f>F210</f>
        <v>kos</v>
      </c>
      <c r="G213" s="593"/>
      <c r="H213" s="593">
        <f>G213*E213</f>
        <v>0</v>
      </c>
    </row>
    <row r="214" spans="1:8" s="1160" customFormat="1">
      <c r="A214" s="660"/>
      <c r="B214" s="660"/>
      <c r="C214" s="1161" t="s">
        <v>795</v>
      </c>
      <c r="D214" s="1162"/>
      <c r="E214" s="1163">
        <v>14</v>
      </c>
      <c r="F214" s="1164" t="s">
        <v>10</v>
      </c>
      <c r="G214" s="1165"/>
      <c r="H214" s="1165">
        <f t="shared" ref="H214" si="27">G214*E214</f>
        <v>0</v>
      </c>
    </row>
    <row r="215" spans="1:8" s="1160" customFormat="1" ht="13.5" thickBot="1">
      <c r="A215" s="660"/>
      <c r="B215" s="660"/>
      <c r="C215" s="588"/>
      <c r="D215" s="590"/>
      <c r="E215" s="591"/>
      <c r="F215" s="592"/>
      <c r="G215" s="593"/>
      <c r="H215" s="593"/>
    </row>
    <row r="216" spans="1:8" ht="16.5" thickTop="1" thickBot="1">
      <c r="A216" s="621" t="s">
        <v>32</v>
      </c>
      <c r="B216" s="622"/>
      <c r="C216" s="661"/>
      <c r="D216" s="662"/>
      <c r="E216" s="663"/>
      <c r="F216" s="665"/>
      <c r="G216" s="666"/>
      <c r="H216" s="666"/>
    </row>
    <row r="217" spans="1:8" ht="13.15" customHeight="1" thickTop="1">
      <c r="C217" s="623" t="s">
        <v>4</v>
      </c>
      <c r="D217" s="624"/>
      <c r="E217" s="625"/>
      <c r="F217" s="626"/>
      <c r="G217" s="627" t="s">
        <v>65</v>
      </c>
      <c r="H217" s="627">
        <f>SUM(H191:H216)</f>
        <v>0</v>
      </c>
    </row>
    <row r="218" spans="1:8" s="597" customFormat="1" ht="13.15" customHeight="1">
      <c r="C218" s="528"/>
      <c r="D218" s="628"/>
      <c r="E218" s="641"/>
      <c r="F218" s="642"/>
      <c r="G218" s="643"/>
      <c r="H218" s="643"/>
    </row>
    <row r="219" spans="1:8">
      <c r="A219" s="560" t="s">
        <v>44</v>
      </c>
      <c r="B219" s="561"/>
      <c r="C219" s="597"/>
      <c r="D219" s="632"/>
      <c r="E219" s="633"/>
      <c r="F219" s="597"/>
      <c r="G219" s="597"/>
      <c r="H219" s="597"/>
    </row>
    <row r="220" spans="1:8" ht="13.5" thickBot="1">
      <c r="A220" s="568" t="s">
        <v>51</v>
      </c>
      <c r="B220" s="569"/>
      <c r="C220" s="562" t="s">
        <v>45</v>
      </c>
      <c r="D220" s="563" t="s">
        <v>46</v>
      </c>
      <c r="E220" s="634" t="s">
        <v>47</v>
      </c>
      <c r="F220" s="634" t="s">
        <v>48</v>
      </c>
      <c r="G220" s="635" t="s">
        <v>49</v>
      </c>
      <c r="H220" s="636" t="s">
        <v>50</v>
      </c>
    </row>
    <row r="221" spans="1:8" ht="14.25" thickTop="1" thickBot="1">
      <c r="A221" s="576" t="s">
        <v>107</v>
      </c>
      <c r="B221" s="577"/>
      <c r="C221" s="570" t="s">
        <v>51</v>
      </c>
      <c r="D221" s="571"/>
      <c r="E221" s="637" t="s">
        <v>51</v>
      </c>
      <c r="F221" s="638"/>
      <c r="G221" s="639" t="s">
        <v>52</v>
      </c>
      <c r="H221" s="640"/>
    </row>
    <row r="222" spans="1:8" s="658" customFormat="1" ht="13.5" thickTop="1">
      <c r="A222" s="657"/>
      <c r="B222" s="657"/>
      <c r="C222" s="578" t="s">
        <v>23</v>
      </c>
      <c r="D222" s="579"/>
      <c r="E222" s="580"/>
      <c r="F222" s="581"/>
      <c r="G222" s="582"/>
      <c r="H222" s="582"/>
    </row>
    <row r="223" spans="1:8" s="658" customFormat="1">
      <c r="A223" s="657" t="s">
        <v>415</v>
      </c>
      <c r="B223" s="657"/>
      <c r="D223" s="659"/>
      <c r="E223" s="641"/>
      <c r="F223" s="642"/>
      <c r="G223" s="643"/>
      <c r="H223" s="643"/>
    </row>
    <row r="224" spans="1:8" s="658" customFormat="1">
      <c r="A224" s="657"/>
      <c r="B224" s="657"/>
      <c r="D224" s="659"/>
      <c r="E224" s="641"/>
      <c r="F224" s="642"/>
      <c r="G224" s="643"/>
      <c r="H224" s="643"/>
    </row>
    <row r="225" spans="1:8" s="658" customFormat="1" ht="38.25">
      <c r="A225" s="657"/>
      <c r="B225" s="657"/>
      <c r="C225" s="661" t="s">
        <v>416</v>
      </c>
      <c r="D225" s="659"/>
      <c r="E225" s="641"/>
      <c r="F225" s="642"/>
      <c r="G225" s="643"/>
      <c r="H225" s="643"/>
    </row>
    <row r="226" spans="1:8" s="664" customFormat="1">
      <c r="A226" s="660">
        <v>51</v>
      </c>
      <c r="B226" s="660">
        <v>121</v>
      </c>
      <c r="C226" s="661"/>
      <c r="D226" s="659"/>
      <c r="E226" s="641"/>
      <c r="F226" s="642"/>
      <c r="G226" s="643"/>
      <c r="H226" s="643"/>
    </row>
    <row r="227" spans="1:8" s="600" customFormat="1" ht="22.5">
      <c r="A227" s="595"/>
      <c r="B227" s="596"/>
      <c r="C227" s="661" t="s">
        <v>417</v>
      </c>
      <c r="D227" s="662" t="s">
        <v>418</v>
      </c>
      <c r="E227" s="663"/>
      <c r="F227" s="665"/>
      <c r="G227" s="666"/>
      <c r="H227" s="666"/>
    </row>
    <row r="228" spans="1:8" s="594" customFormat="1" ht="14.25">
      <c r="A228" s="588"/>
      <c r="B228" s="588"/>
      <c r="C228" s="597" t="s">
        <v>380</v>
      </c>
      <c r="D228" s="598"/>
      <c r="E228" s="599"/>
      <c r="F228" s="600"/>
      <c r="G228" s="601"/>
      <c r="H228" s="601"/>
    </row>
    <row r="229" spans="1:8" s="594" customFormat="1">
      <c r="A229" s="588"/>
      <c r="B229" s="588"/>
      <c r="C229" s="588" t="s">
        <v>381</v>
      </c>
      <c r="D229" s="590"/>
      <c r="E229" s="591">
        <v>383.04</v>
      </c>
      <c r="F229" s="592" t="s">
        <v>314</v>
      </c>
      <c r="G229" s="593"/>
      <c r="H229" s="593">
        <f>G229*E229</f>
        <v>0</v>
      </c>
    </row>
    <row r="230" spans="1:8" s="600" customFormat="1" ht="14.25">
      <c r="A230" s="595"/>
      <c r="B230" s="596"/>
      <c r="C230" s="588" t="s">
        <v>382</v>
      </c>
      <c r="D230" s="590"/>
      <c r="E230" s="591">
        <v>96.600000000000023</v>
      </c>
      <c r="F230" s="592" t="str">
        <f t="shared" ref="F230" si="28">F229</f>
        <v>m2</v>
      </c>
      <c r="G230" s="593"/>
      <c r="H230" s="593">
        <f>G230*E230</f>
        <v>0</v>
      </c>
    </row>
    <row r="231" spans="1:8" s="594" customFormat="1" ht="14.25">
      <c r="A231" s="588"/>
      <c r="B231" s="588"/>
      <c r="C231" s="597" t="s">
        <v>383</v>
      </c>
      <c r="D231" s="598"/>
      <c r="E231" s="599"/>
      <c r="F231" s="600"/>
      <c r="G231" s="601"/>
      <c r="H231" s="601"/>
    </row>
    <row r="232" spans="1:8" s="653" customFormat="1" ht="13.15" customHeight="1">
      <c r="A232" s="272"/>
      <c r="B232" s="272"/>
      <c r="C232" s="588" t="s">
        <v>384</v>
      </c>
      <c r="D232" s="590"/>
      <c r="E232" s="591">
        <v>196.56000000000003</v>
      </c>
      <c r="F232" s="592" t="str">
        <f>F229</f>
        <v>m2</v>
      </c>
      <c r="G232" s="593"/>
      <c r="H232" s="593">
        <f>G232*E232</f>
        <v>0</v>
      </c>
    </row>
    <row r="233" spans="1:8" s="653" customFormat="1" ht="13.15" customHeight="1">
      <c r="A233" s="922"/>
      <c r="B233" s="922"/>
      <c r="C233" s="1161" t="s">
        <v>795</v>
      </c>
      <c r="D233" s="1162"/>
      <c r="E233" s="1163">
        <v>76.44</v>
      </c>
      <c r="F233" s="1164" t="s">
        <v>314</v>
      </c>
      <c r="G233" s="1165"/>
      <c r="H233" s="1165">
        <f t="shared" ref="H233" si="29">G233*E233</f>
        <v>0</v>
      </c>
    </row>
    <row r="234" spans="1:8" s="653" customFormat="1" ht="13.15" customHeight="1">
      <c r="A234" s="922"/>
      <c r="B234" s="922"/>
      <c r="C234" s="588"/>
      <c r="D234" s="590"/>
      <c r="E234" s="591"/>
      <c r="F234" s="592"/>
      <c r="G234" s="593"/>
      <c r="H234" s="593"/>
    </row>
    <row r="235" spans="1:8" s="664" customFormat="1">
      <c r="A235" s="660">
        <v>51</v>
      </c>
      <c r="B235" s="660">
        <v>122</v>
      </c>
      <c r="C235" s="669"/>
      <c r="D235" s="670"/>
      <c r="E235" s="671"/>
      <c r="F235" s="672"/>
      <c r="G235" s="673"/>
      <c r="H235" s="673"/>
    </row>
    <row r="236" spans="1:8" s="600" customFormat="1" ht="25.5">
      <c r="A236" s="595"/>
      <c r="B236" s="596"/>
      <c r="C236" s="661" t="s">
        <v>419</v>
      </c>
      <c r="D236" s="662" t="s">
        <v>418</v>
      </c>
      <c r="E236" s="663"/>
      <c r="F236" s="665"/>
      <c r="G236" s="666"/>
      <c r="H236" s="666"/>
    </row>
    <row r="237" spans="1:8" s="594" customFormat="1" ht="14.25">
      <c r="A237" s="588"/>
      <c r="B237" s="588"/>
      <c r="C237" s="597" t="s">
        <v>380</v>
      </c>
      <c r="D237" s="598"/>
      <c r="E237" s="599"/>
      <c r="F237" s="600"/>
      <c r="G237" s="601"/>
      <c r="H237" s="601"/>
    </row>
    <row r="238" spans="1:8" s="653" customFormat="1" ht="13.15" customHeight="1">
      <c r="A238" s="272"/>
      <c r="B238" s="272"/>
      <c r="C238" s="588" t="s">
        <v>382</v>
      </c>
      <c r="D238" s="590"/>
      <c r="E238" s="591">
        <v>189.21</v>
      </c>
      <c r="F238" s="592" t="s">
        <v>314</v>
      </c>
      <c r="G238" s="593"/>
      <c r="H238" s="593">
        <f>G238*E238</f>
        <v>0</v>
      </c>
    </row>
    <row r="239" spans="1:8" s="664" customFormat="1">
      <c r="A239" s="660">
        <v>51</v>
      </c>
      <c r="B239" s="660">
        <v>211</v>
      </c>
      <c r="C239" s="669"/>
      <c r="D239" s="670"/>
      <c r="E239" s="671"/>
      <c r="F239" s="672"/>
      <c r="G239" s="673"/>
      <c r="H239" s="673"/>
    </row>
    <row r="240" spans="1:8" s="600" customFormat="1" ht="14.25">
      <c r="A240" s="595"/>
      <c r="B240" s="596"/>
      <c r="C240" s="661" t="s">
        <v>420</v>
      </c>
      <c r="D240" s="662" t="s">
        <v>421</v>
      </c>
      <c r="E240" s="663"/>
      <c r="F240" s="665"/>
      <c r="G240" s="666"/>
      <c r="H240" s="666"/>
    </row>
    <row r="241" spans="1:8" s="594" customFormat="1" ht="14.25">
      <c r="A241" s="588"/>
      <c r="B241" s="588"/>
      <c r="C241" s="597" t="s">
        <v>380</v>
      </c>
      <c r="D241" s="598"/>
      <c r="E241" s="599"/>
      <c r="F241" s="600"/>
      <c r="G241" s="601"/>
      <c r="H241" s="601"/>
    </row>
    <row r="242" spans="1:8" s="594" customFormat="1">
      <c r="A242" s="588"/>
      <c r="B242" s="588"/>
      <c r="C242" s="588" t="s">
        <v>381</v>
      </c>
      <c r="D242" s="590"/>
      <c r="E242" s="591">
        <v>95.76</v>
      </c>
      <c r="F242" s="592" t="s">
        <v>314</v>
      </c>
      <c r="G242" s="593"/>
      <c r="H242" s="593">
        <f>G242*E242</f>
        <v>0</v>
      </c>
    </row>
    <row r="243" spans="1:8" s="600" customFormat="1" ht="14.25">
      <c r="A243" s="595"/>
      <c r="B243" s="596"/>
      <c r="C243" s="588" t="s">
        <v>382</v>
      </c>
      <c r="D243" s="590"/>
      <c r="E243" s="591">
        <v>59.85</v>
      </c>
      <c r="F243" s="592" t="str">
        <f t="shared" ref="F243" si="30">F242</f>
        <v>m2</v>
      </c>
      <c r="G243" s="593"/>
      <c r="H243" s="593">
        <f>G243*E243</f>
        <v>0</v>
      </c>
    </row>
    <row r="244" spans="1:8" s="594" customFormat="1" ht="14.25">
      <c r="A244" s="588"/>
      <c r="B244" s="588"/>
      <c r="C244" s="597" t="s">
        <v>383</v>
      </c>
      <c r="D244" s="598"/>
      <c r="E244" s="599"/>
      <c r="F244" s="600"/>
      <c r="G244" s="601"/>
      <c r="H244" s="601"/>
    </row>
    <row r="245" spans="1:8" s="658" customFormat="1">
      <c r="A245" s="657"/>
      <c r="B245" s="657"/>
      <c r="C245" s="588" t="s">
        <v>384</v>
      </c>
      <c r="D245" s="590"/>
      <c r="E245" s="591">
        <v>49.140000000000008</v>
      </c>
      <c r="F245" s="592" t="str">
        <f>F242</f>
        <v>m2</v>
      </c>
      <c r="G245" s="593"/>
      <c r="H245" s="593">
        <f>G245*E245</f>
        <v>0</v>
      </c>
    </row>
    <row r="246" spans="1:8" s="658" customFormat="1">
      <c r="A246" s="657"/>
      <c r="B246" s="657"/>
      <c r="C246" s="1161" t="s">
        <v>795</v>
      </c>
      <c r="D246" s="1162"/>
      <c r="E246" s="1163">
        <v>21.840000000000003</v>
      </c>
      <c r="F246" s="1164" t="s">
        <v>314</v>
      </c>
      <c r="G246" s="1165"/>
      <c r="H246" s="1165">
        <f t="shared" ref="H246" si="31">G246*E246</f>
        <v>0</v>
      </c>
    </row>
    <row r="247" spans="1:8" s="658" customFormat="1">
      <c r="A247" s="657"/>
      <c r="B247" s="657"/>
      <c r="C247" s="588"/>
      <c r="D247" s="590"/>
      <c r="E247" s="591"/>
      <c r="F247" s="592"/>
      <c r="G247" s="593"/>
      <c r="H247" s="593"/>
    </row>
    <row r="248" spans="1:8" s="664" customFormat="1">
      <c r="A248" s="660">
        <v>51</v>
      </c>
      <c r="B248" s="660">
        <v>332</v>
      </c>
      <c r="C248" s="661"/>
      <c r="D248" s="659"/>
      <c r="E248" s="641"/>
      <c r="F248" s="642"/>
      <c r="G248" s="643"/>
      <c r="H248" s="643"/>
    </row>
    <row r="249" spans="1:8" s="600" customFormat="1" ht="56.25">
      <c r="A249" s="595"/>
      <c r="B249" s="596"/>
      <c r="C249" s="661" t="s">
        <v>422</v>
      </c>
      <c r="D249" s="662" t="s">
        <v>423</v>
      </c>
      <c r="E249" s="663"/>
      <c r="F249" s="665"/>
      <c r="G249" s="666"/>
      <c r="H249" s="666"/>
    </row>
    <row r="250" spans="1:8" s="600" customFormat="1" ht="14.25">
      <c r="A250" s="595"/>
      <c r="B250" s="596"/>
      <c r="C250" s="597" t="s">
        <v>380</v>
      </c>
      <c r="D250" s="598"/>
      <c r="E250" s="599"/>
      <c r="G250" s="601"/>
      <c r="H250" s="601"/>
    </row>
    <row r="251" spans="1:8" s="594" customFormat="1" ht="14.25">
      <c r="A251" s="588"/>
      <c r="B251" s="588"/>
      <c r="C251" s="597" t="s">
        <v>383</v>
      </c>
      <c r="D251" s="598"/>
      <c r="E251" s="599"/>
      <c r="F251" s="600"/>
      <c r="G251" s="601"/>
      <c r="H251" s="601"/>
    </row>
    <row r="252" spans="1:8" s="658" customFormat="1">
      <c r="A252" s="657"/>
      <c r="B252" s="657"/>
      <c r="C252" s="588" t="s">
        <v>384</v>
      </c>
      <c r="D252" s="590"/>
      <c r="E252" s="591">
        <v>180.09600000000003</v>
      </c>
      <c r="F252" s="592" t="s">
        <v>314</v>
      </c>
      <c r="G252" s="593"/>
      <c r="H252" s="593">
        <f>G252*E252</f>
        <v>0</v>
      </c>
    </row>
    <row r="253" spans="1:8" s="658" customFormat="1">
      <c r="A253" s="657"/>
      <c r="B253" s="657"/>
      <c r="C253" s="1161" t="s">
        <v>795</v>
      </c>
      <c r="D253" s="1162"/>
      <c r="E253" s="1163">
        <v>63.315000000000005</v>
      </c>
      <c r="F253" s="1164" t="s">
        <v>314</v>
      </c>
      <c r="G253" s="1165"/>
      <c r="H253" s="1165">
        <f t="shared" ref="H253" si="32">G253*E253</f>
        <v>0</v>
      </c>
    </row>
    <row r="254" spans="1:8" s="658" customFormat="1">
      <c r="A254" s="657"/>
      <c r="B254" s="657"/>
      <c r="C254" s="588"/>
      <c r="D254" s="590"/>
      <c r="E254" s="591"/>
      <c r="F254" s="592"/>
      <c r="G254" s="593"/>
      <c r="H254" s="593"/>
    </row>
    <row r="255" spans="1:8" s="664" customFormat="1">
      <c r="A255" s="660">
        <v>51</v>
      </c>
      <c r="B255" s="660">
        <v>333</v>
      </c>
      <c r="C255" s="661"/>
      <c r="D255" s="659"/>
      <c r="E255" s="641"/>
      <c r="F255" s="642"/>
      <c r="G255" s="643"/>
      <c r="H255" s="643"/>
    </row>
    <row r="256" spans="1:8" s="600" customFormat="1" ht="56.25">
      <c r="A256" s="595"/>
      <c r="B256" s="596"/>
      <c r="C256" s="661" t="s">
        <v>424</v>
      </c>
      <c r="D256" s="662" t="s">
        <v>423</v>
      </c>
      <c r="E256" s="663"/>
      <c r="F256" s="665"/>
      <c r="G256" s="666"/>
      <c r="H256" s="666"/>
    </row>
    <row r="257" spans="1:8" s="600" customFormat="1" ht="14.25">
      <c r="A257" s="595"/>
      <c r="B257" s="596"/>
      <c r="C257" s="597" t="s">
        <v>380</v>
      </c>
      <c r="D257" s="598"/>
      <c r="E257" s="599"/>
      <c r="G257" s="601"/>
      <c r="H257" s="601"/>
    </row>
    <row r="258" spans="1:8" s="594" customFormat="1" ht="14.25">
      <c r="A258" s="588"/>
      <c r="B258" s="588"/>
      <c r="C258" s="597" t="s">
        <v>383</v>
      </c>
      <c r="D258" s="598"/>
      <c r="E258" s="599"/>
      <c r="F258" s="600"/>
      <c r="G258" s="601"/>
      <c r="H258" s="601"/>
    </row>
    <row r="259" spans="1:8" s="658" customFormat="1">
      <c r="A259" s="657"/>
      <c r="B259" s="657"/>
      <c r="C259" s="588" t="s">
        <v>384</v>
      </c>
      <c r="D259" s="590"/>
      <c r="E259" s="591">
        <v>88.704000000000008</v>
      </c>
      <c r="F259" s="592" t="s">
        <v>314</v>
      </c>
      <c r="G259" s="593"/>
      <c r="H259" s="593">
        <f>G259*E259</f>
        <v>0</v>
      </c>
    </row>
    <row r="260" spans="1:8" s="658" customFormat="1">
      <c r="A260" s="657"/>
      <c r="B260" s="657"/>
      <c r="C260" s="1161" t="s">
        <v>795</v>
      </c>
      <c r="D260" s="1162"/>
      <c r="E260" s="1163">
        <v>31.185000000000006</v>
      </c>
      <c r="F260" s="1164" t="s">
        <v>314</v>
      </c>
      <c r="G260" s="1165"/>
      <c r="H260" s="1165">
        <f t="shared" ref="H260" si="33">G260*E260</f>
        <v>0</v>
      </c>
    </row>
    <row r="261" spans="1:8" s="658" customFormat="1">
      <c r="A261" s="657"/>
      <c r="B261" s="657"/>
      <c r="C261" s="588"/>
      <c r="D261" s="590"/>
      <c r="E261" s="591"/>
      <c r="F261" s="592"/>
      <c r="G261" s="593"/>
      <c r="H261" s="593"/>
    </row>
    <row r="262" spans="1:8" s="664" customFormat="1">
      <c r="A262" s="660">
        <v>51</v>
      </c>
      <c r="B262" s="660">
        <v>712</v>
      </c>
      <c r="C262" s="661"/>
      <c r="D262" s="659"/>
      <c r="E262" s="641"/>
      <c r="F262" s="642"/>
      <c r="G262" s="643"/>
      <c r="H262" s="643"/>
    </row>
    <row r="263" spans="1:8" s="600" customFormat="1" ht="101.25">
      <c r="A263" s="595"/>
      <c r="B263" s="596"/>
      <c r="C263" s="661" t="s">
        <v>425</v>
      </c>
      <c r="D263" s="662" t="s">
        <v>426</v>
      </c>
      <c r="E263" s="663"/>
      <c r="F263" s="665"/>
      <c r="G263" s="666"/>
      <c r="H263" s="666"/>
    </row>
    <row r="264" spans="1:8" s="594" customFormat="1" ht="14.25">
      <c r="A264" s="588"/>
      <c r="B264" s="588"/>
      <c r="C264" s="597" t="s">
        <v>380</v>
      </c>
      <c r="D264" s="598"/>
      <c r="E264" s="599"/>
      <c r="F264" s="600"/>
      <c r="G264" s="601"/>
      <c r="H264" s="601"/>
    </row>
    <row r="265" spans="1:8" s="594" customFormat="1">
      <c r="A265" s="588"/>
      <c r="B265" s="588"/>
      <c r="C265" s="588" t="s">
        <v>381</v>
      </c>
      <c r="D265" s="590"/>
      <c r="E265" s="591">
        <v>95.76</v>
      </c>
      <c r="F265" s="592" t="s">
        <v>314</v>
      </c>
      <c r="G265" s="593"/>
      <c r="H265" s="593">
        <f>G265*E265</f>
        <v>0</v>
      </c>
    </row>
    <row r="266" spans="1:8" s="600" customFormat="1" ht="14.25">
      <c r="A266" s="595"/>
      <c r="B266" s="596"/>
      <c r="C266" s="588" t="s">
        <v>382</v>
      </c>
      <c r="D266" s="590"/>
      <c r="E266" s="591">
        <v>59.85</v>
      </c>
      <c r="F266" s="592" t="str">
        <f t="shared" ref="F266" si="34">F265</f>
        <v>m2</v>
      </c>
      <c r="G266" s="593"/>
      <c r="H266" s="593">
        <f>G266*E266</f>
        <v>0</v>
      </c>
    </row>
    <row r="267" spans="1:8" s="594" customFormat="1" ht="14.25">
      <c r="A267" s="588"/>
      <c r="B267" s="588"/>
      <c r="C267" s="597" t="s">
        <v>383</v>
      </c>
      <c r="D267" s="598"/>
      <c r="E267" s="599"/>
      <c r="F267" s="600"/>
      <c r="G267" s="601"/>
      <c r="H267" s="601"/>
    </row>
    <row r="268" spans="1:8" s="669" customFormat="1">
      <c r="A268" s="272"/>
      <c r="B268" s="272"/>
      <c r="C268" s="588" t="s">
        <v>384</v>
      </c>
      <c r="D268" s="590"/>
      <c r="E268" s="591">
        <v>36.855000000000004</v>
      </c>
      <c r="F268" s="592" t="str">
        <f>F265</f>
        <v>m2</v>
      </c>
      <c r="G268" s="593"/>
      <c r="H268" s="593">
        <f>G268*E268</f>
        <v>0</v>
      </c>
    </row>
    <row r="269" spans="1:8" s="669" customFormat="1">
      <c r="A269" s="922"/>
      <c r="B269" s="922"/>
      <c r="C269" s="1161" t="s">
        <v>795</v>
      </c>
      <c r="D269" s="1162"/>
      <c r="E269" s="1163">
        <v>16.38</v>
      </c>
      <c r="F269" s="1164" t="s">
        <v>314</v>
      </c>
      <c r="G269" s="1165"/>
      <c r="H269" s="1165">
        <f t="shared" ref="H269" si="35">G269*E269</f>
        <v>0</v>
      </c>
    </row>
    <row r="270" spans="1:8" s="669" customFormat="1">
      <c r="A270" s="922"/>
      <c r="B270" s="922"/>
      <c r="C270" s="588"/>
      <c r="D270" s="590"/>
      <c r="E270" s="591"/>
      <c r="F270" s="592"/>
      <c r="G270" s="593"/>
      <c r="H270" s="593"/>
    </row>
    <row r="271" spans="1:8" s="597" customFormat="1">
      <c r="A271" s="597" t="s">
        <v>427</v>
      </c>
      <c r="C271" s="291"/>
      <c r="D271" s="674"/>
      <c r="E271" s="671"/>
      <c r="F271" s="672"/>
      <c r="G271" s="673"/>
      <c r="H271" s="673"/>
    </row>
    <row r="272" spans="1:8" s="597" customFormat="1">
      <c r="D272" s="632"/>
      <c r="E272" s="633"/>
    </row>
    <row r="273" spans="1:8" s="664" customFormat="1">
      <c r="A273" s="660">
        <v>52</v>
      </c>
      <c r="B273" s="660">
        <v>222</v>
      </c>
      <c r="C273" s="597"/>
      <c r="D273" s="632"/>
      <c r="E273" s="633"/>
      <c r="F273" s="597"/>
      <c r="G273" s="597"/>
      <c r="H273" s="597"/>
    </row>
    <row r="274" spans="1:8" s="600" customFormat="1" ht="51">
      <c r="A274" s="595"/>
      <c r="B274" s="596"/>
      <c r="C274" s="661" t="s">
        <v>428</v>
      </c>
      <c r="D274" s="662"/>
      <c r="E274" s="663"/>
      <c r="F274" s="665"/>
      <c r="G274" s="666"/>
      <c r="H274" s="666"/>
    </row>
    <row r="275" spans="1:8" s="594" customFormat="1" ht="14.25">
      <c r="A275" s="588"/>
      <c r="B275" s="588"/>
      <c r="C275" s="597" t="s">
        <v>380</v>
      </c>
      <c r="D275" s="598"/>
      <c r="E275" s="599"/>
      <c r="F275" s="600"/>
      <c r="G275" s="601"/>
      <c r="H275" s="601"/>
    </row>
    <row r="276" spans="1:8" s="594" customFormat="1">
      <c r="A276" s="588"/>
      <c r="B276" s="588"/>
      <c r="C276" s="588" t="s">
        <v>381</v>
      </c>
      <c r="D276" s="590"/>
      <c r="E276" s="591">
        <v>1250.2350000000001</v>
      </c>
      <c r="F276" s="592" t="s">
        <v>429</v>
      </c>
      <c r="G276" s="593"/>
      <c r="H276" s="593">
        <f>G276*E276</f>
        <v>0</v>
      </c>
    </row>
    <row r="277" spans="1:8" s="600" customFormat="1" ht="14.25">
      <c r="A277" s="595"/>
      <c r="B277" s="596"/>
      <c r="C277" s="588" t="s">
        <v>382</v>
      </c>
      <c r="D277" s="590"/>
      <c r="E277" s="591">
        <v>781.67250000000013</v>
      </c>
      <c r="F277" s="592" t="str">
        <f t="shared" ref="F277" si="36">F276</f>
        <v>kg</v>
      </c>
      <c r="G277" s="593"/>
      <c r="H277" s="593">
        <f>G277*E277</f>
        <v>0</v>
      </c>
    </row>
    <row r="278" spans="1:8" s="594" customFormat="1" ht="14.25">
      <c r="A278" s="588"/>
      <c r="B278" s="588"/>
      <c r="C278" s="597" t="s">
        <v>383</v>
      </c>
      <c r="D278" s="598"/>
      <c r="E278" s="599"/>
      <c r="F278" s="600"/>
      <c r="G278" s="601"/>
      <c r="H278" s="601"/>
    </row>
    <row r="279" spans="1:8" s="664" customFormat="1">
      <c r="A279" s="660"/>
      <c r="B279" s="660"/>
      <c r="C279" s="588" t="s">
        <v>384</v>
      </c>
      <c r="D279" s="590"/>
      <c r="E279" s="591">
        <v>4163.04</v>
      </c>
      <c r="F279" s="592" t="str">
        <f>F276</f>
        <v>kg</v>
      </c>
      <c r="G279" s="593"/>
      <c r="H279" s="593">
        <f>G279*E279</f>
        <v>0</v>
      </c>
    </row>
    <row r="280" spans="1:8" s="1160" customFormat="1">
      <c r="A280" s="660"/>
      <c r="B280" s="660"/>
      <c r="C280" s="1161" t="s">
        <v>795</v>
      </c>
      <c r="D280" s="1162"/>
      <c r="E280" s="1163">
        <v>1878.66</v>
      </c>
      <c r="F280" s="1164" t="s">
        <v>429</v>
      </c>
      <c r="G280" s="1165"/>
      <c r="H280" s="1165">
        <f t="shared" ref="H280" si="37">G280*E280</f>
        <v>0</v>
      </c>
    </row>
    <row r="281" spans="1:8" s="1160" customFormat="1">
      <c r="A281" s="660"/>
      <c r="B281" s="660"/>
      <c r="C281" s="588"/>
      <c r="D281" s="590"/>
      <c r="E281" s="591"/>
      <c r="F281" s="592"/>
      <c r="G281" s="593"/>
      <c r="H281" s="593"/>
    </row>
    <row r="282" spans="1:8" s="664" customFormat="1">
      <c r="A282" s="660">
        <v>52</v>
      </c>
      <c r="B282" s="660">
        <v>216</v>
      </c>
      <c r="C282" s="661"/>
      <c r="D282" s="662"/>
      <c r="E282" s="663"/>
      <c r="F282" s="665"/>
      <c r="G282" s="666"/>
      <c r="H282" s="666"/>
    </row>
    <row r="283" spans="1:8" s="600" customFormat="1" ht="51">
      <c r="A283" s="595"/>
      <c r="B283" s="596"/>
      <c r="C283" s="661" t="s">
        <v>430</v>
      </c>
      <c r="D283" s="662"/>
      <c r="E283" s="663"/>
      <c r="F283" s="665"/>
      <c r="G283" s="666"/>
      <c r="H283" s="666"/>
    </row>
    <row r="284" spans="1:8" s="594" customFormat="1" ht="14.25">
      <c r="A284" s="588"/>
      <c r="B284" s="588"/>
      <c r="C284" s="597" t="s">
        <v>380</v>
      </c>
      <c r="D284" s="598"/>
      <c r="E284" s="599"/>
      <c r="F284" s="600"/>
      <c r="G284" s="601"/>
      <c r="H284" s="601"/>
    </row>
    <row r="285" spans="1:8" s="594" customFormat="1">
      <c r="A285" s="588"/>
      <c r="B285" s="588"/>
      <c r="C285" s="588" t="s">
        <v>381</v>
      </c>
      <c r="D285" s="590"/>
      <c r="E285" s="591">
        <v>45.202500000000008</v>
      </c>
      <c r="F285" s="592" t="s">
        <v>429</v>
      </c>
      <c r="G285" s="593"/>
      <c r="H285" s="593">
        <f>G285*E285</f>
        <v>0</v>
      </c>
    </row>
    <row r="286" spans="1:8" s="664" customFormat="1">
      <c r="A286" s="660"/>
      <c r="B286" s="660"/>
      <c r="C286" s="588" t="s">
        <v>382</v>
      </c>
      <c r="D286" s="590"/>
      <c r="E286" s="591">
        <v>27.5625</v>
      </c>
      <c r="F286" s="592" t="str">
        <f>F285</f>
        <v>kg</v>
      </c>
      <c r="G286" s="593"/>
      <c r="H286" s="593">
        <f>G286*E286</f>
        <v>0</v>
      </c>
    </row>
    <row r="287" spans="1:8" s="664" customFormat="1">
      <c r="A287" s="660">
        <v>52</v>
      </c>
      <c r="B287" s="660" t="s">
        <v>431</v>
      </c>
      <c r="C287" s="661"/>
      <c r="D287" s="662"/>
      <c r="E287" s="663"/>
      <c r="F287" s="665"/>
      <c r="G287" s="666"/>
      <c r="H287" s="666"/>
    </row>
    <row r="288" spans="1:8" s="600" customFormat="1" ht="25.5">
      <c r="A288" s="595"/>
      <c r="B288" s="596"/>
      <c r="C288" s="661" t="s">
        <v>432</v>
      </c>
      <c r="D288" s="662"/>
      <c r="E288" s="663"/>
      <c r="F288" s="665"/>
      <c r="G288" s="666"/>
      <c r="H288" s="666"/>
    </row>
    <row r="289" spans="1:8" s="594" customFormat="1" ht="14.25">
      <c r="A289" s="588"/>
      <c r="B289" s="588"/>
      <c r="C289" s="597" t="s">
        <v>380</v>
      </c>
      <c r="D289" s="598"/>
      <c r="E289" s="599"/>
      <c r="F289" s="600"/>
      <c r="G289" s="601"/>
      <c r="H289" s="601"/>
    </row>
    <row r="290" spans="1:8" s="594" customFormat="1">
      <c r="A290" s="588"/>
      <c r="B290" s="588"/>
      <c r="C290" s="588" t="s">
        <v>381</v>
      </c>
      <c r="D290" s="590"/>
      <c r="E290" s="591">
        <v>992.25</v>
      </c>
      <c r="F290" s="592" t="s">
        <v>429</v>
      </c>
      <c r="G290" s="593"/>
      <c r="H290" s="593">
        <f>G290*E290</f>
        <v>0</v>
      </c>
    </row>
    <row r="291" spans="1:8" s="600" customFormat="1" ht="14.25">
      <c r="A291" s="595"/>
      <c r="B291" s="596"/>
      <c r="C291" s="588" t="s">
        <v>382</v>
      </c>
      <c r="D291" s="590"/>
      <c r="E291" s="591">
        <v>622.91250000000002</v>
      </c>
      <c r="F291" s="592" t="str">
        <f t="shared" ref="F291" si="38">F290</f>
        <v>kg</v>
      </c>
      <c r="G291" s="593"/>
      <c r="H291" s="593">
        <f>G291*E291</f>
        <v>0</v>
      </c>
    </row>
    <row r="292" spans="1:8" s="594" customFormat="1" ht="14.25">
      <c r="A292" s="588"/>
      <c r="B292" s="588"/>
      <c r="C292" s="597" t="s">
        <v>383</v>
      </c>
      <c r="D292" s="598"/>
      <c r="E292" s="599"/>
      <c r="F292" s="600"/>
      <c r="G292" s="601"/>
      <c r="H292" s="601"/>
    </row>
    <row r="293" spans="1:8" s="669" customFormat="1">
      <c r="A293" s="272"/>
      <c r="B293" s="272"/>
      <c r="C293" s="588" t="s">
        <v>384</v>
      </c>
      <c r="D293" s="590"/>
      <c r="E293" s="591">
        <v>1921.6575000000003</v>
      </c>
      <c r="F293" s="592" t="str">
        <f>F290</f>
        <v>kg</v>
      </c>
      <c r="G293" s="593"/>
      <c r="H293" s="593">
        <f>G293*E293</f>
        <v>0</v>
      </c>
    </row>
    <row r="294" spans="1:8" s="669" customFormat="1">
      <c r="A294" s="922"/>
      <c r="B294" s="922"/>
      <c r="C294" s="1161" t="s">
        <v>795</v>
      </c>
      <c r="D294" s="1162"/>
      <c r="E294" s="1163">
        <v>873.18000000000006</v>
      </c>
      <c r="F294" s="1164" t="s">
        <v>429</v>
      </c>
      <c r="G294" s="1165"/>
      <c r="H294" s="1165">
        <f t="shared" ref="H294" si="39">G294*E294</f>
        <v>0</v>
      </c>
    </row>
    <row r="295" spans="1:8" s="669" customFormat="1">
      <c r="A295" s="922"/>
      <c r="B295" s="922"/>
      <c r="C295" s="588"/>
      <c r="D295" s="590"/>
      <c r="E295" s="591"/>
      <c r="F295" s="592"/>
      <c r="G295" s="593"/>
      <c r="H295" s="593"/>
    </row>
    <row r="296" spans="1:8" s="597" customFormat="1">
      <c r="A296" s="597" t="s">
        <v>433</v>
      </c>
      <c r="C296" s="291"/>
      <c r="D296" s="674"/>
      <c r="E296" s="671"/>
      <c r="F296" s="669"/>
      <c r="G296" s="669"/>
      <c r="H296" s="669"/>
    </row>
    <row r="297" spans="1:8" s="664" customFormat="1">
      <c r="A297" s="660"/>
      <c r="B297" s="660"/>
      <c r="C297" s="597"/>
      <c r="D297" s="632"/>
      <c r="E297" s="633"/>
      <c r="F297" s="597"/>
      <c r="G297" s="597"/>
      <c r="H297" s="597"/>
    </row>
    <row r="298" spans="1:8" s="664" customFormat="1" ht="76.5">
      <c r="A298" s="660"/>
      <c r="B298" s="660"/>
      <c r="C298" s="661" t="s">
        <v>434</v>
      </c>
      <c r="D298" s="662"/>
      <c r="E298" s="663"/>
      <c r="F298" s="665"/>
      <c r="G298" s="666"/>
      <c r="H298" s="666"/>
    </row>
    <row r="299" spans="1:8" s="664" customFormat="1" ht="76.5">
      <c r="A299" s="660"/>
      <c r="B299" s="660"/>
      <c r="C299" s="661" t="s">
        <v>435</v>
      </c>
      <c r="D299" s="662"/>
      <c r="E299" s="663"/>
      <c r="F299" s="665"/>
      <c r="G299" s="666"/>
      <c r="H299" s="666"/>
    </row>
    <row r="300" spans="1:8" s="664" customFormat="1" ht="63.75">
      <c r="A300" s="660"/>
      <c r="B300" s="660"/>
      <c r="C300" s="661" t="s">
        <v>436</v>
      </c>
      <c r="D300" s="662"/>
      <c r="E300" s="663"/>
      <c r="F300" s="665"/>
      <c r="G300" s="666"/>
      <c r="H300" s="666"/>
    </row>
    <row r="301" spans="1:8" s="664" customFormat="1" ht="76.5">
      <c r="A301" s="660"/>
      <c r="B301" s="660"/>
      <c r="C301" s="661" t="s">
        <v>437</v>
      </c>
      <c r="D301" s="662"/>
      <c r="E301" s="663"/>
      <c r="F301" s="665"/>
      <c r="G301" s="666"/>
      <c r="H301" s="666"/>
    </row>
    <row r="302" spans="1:8" s="664" customFormat="1" ht="76.5">
      <c r="A302" s="660"/>
      <c r="B302" s="660"/>
      <c r="C302" s="661" t="s">
        <v>438</v>
      </c>
      <c r="D302" s="662"/>
      <c r="E302" s="663"/>
      <c r="F302" s="665"/>
      <c r="G302" s="666"/>
      <c r="H302" s="666"/>
    </row>
    <row r="303" spans="1:8" s="597" customFormat="1" ht="38.25">
      <c r="C303" s="661" t="s">
        <v>439</v>
      </c>
      <c r="D303" s="662"/>
      <c r="E303" s="663"/>
      <c r="F303" s="665"/>
      <c r="G303" s="666"/>
      <c r="H303" s="666"/>
    </row>
    <row r="304" spans="1:8" s="661" customFormat="1">
      <c r="A304" s="660">
        <v>53</v>
      </c>
      <c r="B304" s="660">
        <v>116</v>
      </c>
      <c r="C304" s="597"/>
      <c r="D304" s="632"/>
      <c r="E304" s="633"/>
      <c r="F304" s="597"/>
      <c r="G304" s="597"/>
      <c r="H304" s="597"/>
    </row>
    <row r="305" spans="1:8" s="600" customFormat="1" ht="25.5">
      <c r="A305" s="595"/>
      <c r="B305" s="596"/>
      <c r="C305" s="661" t="s">
        <v>440</v>
      </c>
      <c r="D305" s="662" t="s">
        <v>441</v>
      </c>
      <c r="E305" s="663"/>
      <c r="F305" s="665"/>
      <c r="G305" s="666"/>
      <c r="H305" s="666"/>
    </row>
    <row r="306" spans="1:8" s="600" customFormat="1" ht="14.25">
      <c r="A306" s="595"/>
      <c r="B306" s="596"/>
      <c r="C306" s="597" t="s">
        <v>380</v>
      </c>
      <c r="D306" s="598"/>
      <c r="E306" s="599"/>
      <c r="G306" s="601"/>
      <c r="H306" s="601"/>
    </row>
    <row r="307" spans="1:8" s="594" customFormat="1" ht="14.25">
      <c r="A307" s="588"/>
      <c r="B307" s="588"/>
      <c r="C307" s="597" t="s">
        <v>383</v>
      </c>
      <c r="D307" s="598"/>
      <c r="E307" s="599"/>
      <c r="F307" s="600"/>
      <c r="G307" s="601"/>
      <c r="H307" s="601"/>
    </row>
    <row r="308" spans="1:8" s="661" customFormat="1">
      <c r="A308" s="660"/>
      <c r="B308" s="660"/>
      <c r="C308" s="588" t="s">
        <v>384</v>
      </c>
      <c r="D308" s="590"/>
      <c r="E308" s="591">
        <v>15.663375000000004</v>
      </c>
      <c r="F308" s="592" t="s">
        <v>285</v>
      </c>
      <c r="G308" s="593"/>
      <c r="H308" s="593">
        <f>G308*E308</f>
        <v>0</v>
      </c>
    </row>
    <row r="309" spans="1:8" s="661" customFormat="1">
      <c r="A309" s="660"/>
      <c r="B309" s="660"/>
      <c r="C309" s="1161" t="s">
        <v>795</v>
      </c>
      <c r="D309" s="1162"/>
      <c r="E309" s="1163">
        <v>6.9614999999999991</v>
      </c>
      <c r="F309" s="1164" t="s">
        <v>285</v>
      </c>
      <c r="G309" s="1165"/>
      <c r="H309" s="1165">
        <f t="shared" ref="H309" si="40">G309*E309</f>
        <v>0</v>
      </c>
    </row>
    <row r="310" spans="1:8" s="661" customFormat="1">
      <c r="A310" s="660"/>
      <c r="B310" s="660"/>
      <c r="C310" s="588"/>
      <c r="D310" s="590"/>
      <c r="E310" s="591"/>
      <c r="F310" s="592"/>
      <c r="G310" s="593"/>
      <c r="H310" s="593"/>
    </row>
    <row r="311" spans="1:8" s="661" customFormat="1">
      <c r="A311" s="660">
        <v>53</v>
      </c>
      <c r="B311" s="660">
        <v>133</v>
      </c>
      <c r="D311" s="662"/>
      <c r="E311" s="663"/>
      <c r="F311" s="665"/>
      <c r="G311" s="666"/>
      <c r="H311" s="666"/>
    </row>
    <row r="312" spans="1:8" s="600" customFormat="1" ht="25.5">
      <c r="A312" s="595"/>
      <c r="B312" s="596"/>
      <c r="C312" s="661" t="s">
        <v>442</v>
      </c>
      <c r="D312" s="662" t="s">
        <v>443</v>
      </c>
      <c r="E312" s="663"/>
      <c r="F312" s="665"/>
      <c r="G312" s="666"/>
      <c r="H312" s="666"/>
    </row>
    <row r="313" spans="1:8" s="594" customFormat="1" ht="14.25">
      <c r="A313" s="588"/>
      <c r="B313" s="588"/>
      <c r="C313" s="597" t="s">
        <v>380</v>
      </c>
      <c r="D313" s="598"/>
      <c r="E313" s="599"/>
      <c r="F313" s="600"/>
      <c r="G313" s="601"/>
      <c r="H313" s="601"/>
    </row>
    <row r="314" spans="1:8" s="594" customFormat="1">
      <c r="A314" s="588"/>
      <c r="B314" s="588"/>
      <c r="C314" s="588" t="s">
        <v>381</v>
      </c>
      <c r="D314" s="691" t="s">
        <v>444</v>
      </c>
      <c r="E314" s="591">
        <v>59.85</v>
      </c>
      <c r="F314" s="592" t="s">
        <v>285</v>
      </c>
      <c r="G314" s="593"/>
      <c r="H314" s="593">
        <f>G314*E314</f>
        <v>0</v>
      </c>
    </row>
    <row r="315" spans="1:8" s="600" customFormat="1" ht="14.25">
      <c r="A315" s="595"/>
      <c r="B315" s="596"/>
      <c r="C315" s="588" t="s">
        <v>382</v>
      </c>
      <c r="D315" s="691" t="s">
        <v>444</v>
      </c>
      <c r="E315" s="591">
        <v>41.595749999999995</v>
      </c>
      <c r="F315" s="592" t="str">
        <f>F314</f>
        <v>m3</v>
      </c>
      <c r="G315" s="593"/>
      <c r="H315" s="593">
        <f>G315*E315</f>
        <v>0</v>
      </c>
    </row>
    <row r="316" spans="1:8" s="594" customFormat="1" ht="14.25">
      <c r="A316" s="588"/>
      <c r="B316" s="588"/>
      <c r="C316" s="597" t="s">
        <v>383</v>
      </c>
      <c r="D316" s="691"/>
      <c r="E316" s="599"/>
      <c r="F316" s="600"/>
      <c r="G316" s="601"/>
      <c r="H316" s="601"/>
    </row>
    <row r="317" spans="1:8" s="661" customFormat="1">
      <c r="A317" s="660"/>
      <c r="B317" s="660"/>
      <c r="C317" s="588" t="s">
        <v>384</v>
      </c>
      <c r="D317" s="691" t="s">
        <v>444</v>
      </c>
      <c r="E317" s="591">
        <v>36.855000000000004</v>
      </c>
      <c r="F317" s="592" t="s">
        <v>285</v>
      </c>
      <c r="G317" s="593"/>
      <c r="H317" s="593">
        <f>G317*E317</f>
        <v>0</v>
      </c>
    </row>
    <row r="318" spans="1:8" s="661" customFormat="1">
      <c r="A318" s="660"/>
      <c r="B318" s="660"/>
      <c r="C318" s="1161" t="s">
        <v>795</v>
      </c>
      <c r="D318" s="1166" t="s">
        <v>444</v>
      </c>
      <c r="E318" s="1163">
        <v>12.012000000000002</v>
      </c>
      <c r="F318" s="1164" t="s">
        <v>285</v>
      </c>
      <c r="G318" s="1165"/>
      <c r="H318" s="1165">
        <f t="shared" ref="H318" si="41">G318*E318</f>
        <v>0</v>
      </c>
    </row>
    <row r="319" spans="1:8" s="661" customFormat="1">
      <c r="A319" s="660"/>
      <c r="B319" s="660"/>
      <c r="C319" s="588"/>
      <c r="D319" s="691"/>
      <c r="E319" s="591"/>
      <c r="F319" s="592"/>
      <c r="G319" s="593"/>
      <c r="H319" s="593"/>
    </row>
    <row r="320" spans="1:8" s="661" customFormat="1">
      <c r="A320" s="660">
        <v>53</v>
      </c>
      <c r="B320" s="660">
        <v>142</v>
      </c>
      <c r="D320" s="662"/>
      <c r="E320" s="663"/>
      <c r="F320" s="665"/>
      <c r="G320" s="666"/>
      <c r="H320" s="666"/>
    </row>
    <row r="321" spans="1:8" s="600" customFormat="1" ht="45">
      <c r="A321" s="595"/>
      <c r="B321" s="596"/>
      <c r="C321" s="661" t="s">
        <v>445</v>
      </c>
      <c r="D321" s="662" t="s">
        <v>446</v>
      </c>
      <c r="E321" s="663"/>
      <c r="F321" s="665"/>
      <c r="G321" s="666"/>
      <c r="H321" s="666"/>
    </row>
    <row r="322" spans="1:8" s="594" customFormat="1" ht="14.25">
      <c r="A322" s="588"/>
      <c r="B322" s="588"/>
      <c r="C322" s="597" t="s">
        <v>383</v>
      </c>
      <c r="D322" s="692"/>
      <c r="E322" s="599"/>
      <c r="F322" s="600"/>
      <c r="G322" s="601"/>
      <c r="H322" s="601"/>
    </row>
    <row r="323" spans="1:8" s="661" customFormat="1">
      <c r="A323" s="660"/>
      <c r="B323" s="660"/>
      <c r="C323" s="588" t="s">
        <v>384</v>
      </c>
      <c r="D323" s="691" t="s">
        <v>447</v>
      </c>
      <c r="E323" s="591">
        <v>40.32</v>
      </c>
      <c r="F323" s="592" t="s">
        <v>285</v>
      </c>
      <c r="G323" s="593"/>
      <c r="H323" s="593">
        <f>G323*E323</f>
        <v>0</v>
      </c>
    </row>
    <row r="324" spans="1:8" s="661" customFormat="1">
      <c r="A324" s="660"/>
      <c r="B324" s="660"/>
      <c r="C324" s="1161" t="s">
        <v>795</v>
      </c>
      <c r="D324" s="1166" t="s">
        <v>447</v>
      </c>
      <c r="E324" s="1163">
        <v>14.175000000000001</v>
      </c>
      <c r="F324" s="1164" t="s">
        <v>285</v>
      </c>
      <c r="G324" s="1165"/>
      <c r="H324" s="1165">
        <f t="shared" ref="H324" si="42">G324*E324</f>
        <v>0</v>
      </c>
    </row>
    <row r="325" spans="1:8" s="661" customFormat="1">
      <c r="A325" s="660"/>
      <c r="B325" s="660"/>
      <c r="C325" s="588"/>
      <c r="D325" s="691"/>
      <c r="E325" s="591"/>
      <c r="F325" s="592"/>
      <c r="G325" s="593"/>
      <c r="H325" s="593"/>
    </row>
    <row r="326" spans="1:8" s="661" customFormat="1">
      <c r="A326" s="660">
        <v>53</v>
      </c>
      <c r="B326" s="660">
        <v>143</v>
      </c>
      <c r="D326" s="662"/>
      <c r="E326" s="663"/>
      <c r="F326" s="665"/>
      <c r="G326" s="666"/>
      <c r="H326" s="666"/>
    </row>
    <row r="327" spans="1:8" s="600" customFormat="1" ht="45">
      <c r="A327" s="595"/>
      <c r="B327" s="596"/>
      <c r="C327" s="661" t="s">
        <v>448</v>
      </c>
      <c r="D327" s="662" t="s">
        <v>446</v>
      </c>
      <c r="E327" s="663"/>
      <c r="F327" s="665"/>
      <c r="G327" s="666"/>
      <c r="H327" s="666"/>
    </row>
    <row r="328" spans="1:8" s="594" customFormat="1" ht="14.25">
      <c r="A328" s="588"/>
      <c r="B328" s="588"/>
      <c r="C328" s="597" t="s">
        <v>380</v>
      </c>
      <c r="D328" s="598"/>
      <c r="E328" s="599"/>
      <c r="F328" s="600"/>
      <c r="G328" s="601"/>
      <c r="H328" s="601"/>
    </row>
    <row r="329" spans="1:8" s="594" customFormat="1">
      <c r="A329" s="588"/>
      <c r="B329" s="588"/>
      <c r="C329" s="588" t="s">
        <v>381</v>
      </c>
      <c r="D329" s="691" t="s">
        <v>449</v>
      </c>
      <c r="E329" s="591">
        <v>70.383600000000001</v>
      </c>
      <c r="F329" s="592" t="s">
        <v>285</v>
      </c>
      <c r="G329" s="593"/>
      <c r="H329" s="593">
        <f>G329*E329</f>
        <v>0</v>
      </c>
    </row>
    <row r="330" spans="1:8" s="661" customFormat="1">
      <c r="A330" s="660"/>
      <c r="B330" s="660"/>
      <c r="C330" s="588" t="s">
        <v>382</v>
      </c>
      <c r="D330" s="691" t="s">
        <v>449</v>
      </c>
      <c r="E330" s="591">
        <v>43.989750000000008</v>
      </c>
      <c r="F330" s="592" t="str">
        <f>F329</f>
        <v>m3</v>
      </c>
      <c r="G330" s="593"/>
      <c r="H330" s="593">
        <f>G330*E330</f>
        <v>0</v>
      </c>
    </row>
    <row r="331" spans="1:8" s="661" customFormat="1">
      <c r="A331" s="660">
        <v>53</v>
      </c>
      <c r="B331" s="660">
        <v>612</v>
      </c>
      <c r="D331" s="662"/>
      <c r="E331" s="663"/>
      <c r="F331" s="665"/>
      <c r="G331" s="666"/>
      <c r="H331" s="666"/>
    </row>
    <row r="332" spans="1:8" s="661" customFormat="1" ht="38.25">
      <c r="A332" s="660"/>
      <c r="B332" s="660"/>
      <c r="C332" s="661" t="s">
        <v>450</v>
      </c>
      <c r="D332" s="662" t="s">
        <v>451</v>
      </c>
      <c r="E332" s="663">
        <f>E314+E315+E317+12.01</f>
        <v>150.31074999999998</v>
      </c>
      <c r="F332" s="665" t="s">
        <v>285</v>
      </c>
      <c r="G332" s="666"/>
      <c r="H332" s="593">
        <f>G332*E332</f>
        <v>0</v>
      </c>
    </row>
    <row r="333" spans="1:8" s="661" customFormat="1">
      <c r="A333" s="660">
        <v>53</v>
      </c>
      <c r="B333" s="660">
        <v>614</v>
      </c>
      <c r="D333" s="662"/>
      <c r="E333" s="663"/>
      <c r="F333" s="665"/>
      <c r="G333" s="666"/>
      <c r="H333" s="666"/>
    </row>
    <row r="334" spans="1:8" s="661" customFormat="1" ht="38.25">
      <c r="A334" s="660"/>
      <c r="B334" s="660"/>
      <c r="C334" s="661" t="s">
        <v>452</v>
      </c>
      <c r="D334" s="662" t="s">
        <v>453</v>
      </c>
      <c r="E334" s="663">
        <f>E323+E329+E330+14.18</f>
        <v>168.87335000000002</v>
      </c>
      <c r="F334" s="665" t="s">
        <v>285</v>
      </c>
      <c r="G334" s="666"/>
      <c r="H334" s="593">
        <f>G334*E334</f>
        <v>0</v>
      </c>
    </row>
    <row r="335" spans="1:8" s="661" customFormat="1">
      <c r="A335" s="660">
        <v>53</v>
      </c>
      <c r="B335" s="660">
        <v>623</v>
      </c>
      <c r="D335" s="662"/>
      <c r="E335" s="663"/>
      <c r="F335" s="665"/>
      <c r="G335" s="666"/>
      <c r="H335" s="666"/>
    </row>
    <row r="336" spans="1:8" s="661" customFormat="1" ht="38.25">
      <c r="A336" s="660"/>
      <c r="B336" s="660"/>
      <c r="C336" s="661" t="s">
        <v>454</v>
      </c>
      <c r="D336" s="662" t="s">
        <v>453</v>
      </c>
      <c r="E336" s="663">
        <f>E334</f>
        <v>168.87335000000002</v>
      </c>
      <c r="F336" s="665" t="s">
        <v>285</v>
      </c>
      <c r="G336" s="666"/>
      <c r="H336" s="593">
        <f>G336*E336</f>
        <v>0</v>
      </c>
    </row>
    <row r="337" spans="1:8" s="661" customFormat="1">
      <c r="A337" s="660">
        <v>53</v>
      </c>
      <c r="B337" s="660">
        <v>635</v>
      </c>
      <c r="D337" s="662"/>
      <c r="E337" s="663"/>
      <c r="F337" s="665"/>
      <c r="G337" s="666"/>
      <c r="H337" s="666"/>
    </row>
    <row r="338" spans="1:8" s="661" customFormat="1" ht="38.25">
      <c r="A338" s="660"/>
      <c r="B338" s="660"/>
      <c r="C338" s="661" t="s">
        <v>455</v>
      </c>
      <c r="D338" s="662" t="s">
        <v>453</v>
      </c>
      <c r="E338" s="663">
        <f>E336</f>
        <v>168.87335000000002</v>
      </c>
      <c r="F338" s="665" t="s">
        <v>285</v>
      </c>
      <c r="G338" s="666"/>
      <c r="H338" s="593">
        <f>G338*E338</f>
        <v>0</v>
      </c>
    </row>
    <row r="339" spans="1:8" s="661" customFormat="1">
      <c r="A339" s="660">
        <v>53</v>
      </c>
      <c r="B339" s="660">
        <v>661</v>
      </c>
      <c r="D339" s="662"/>
      <c r="E339" s="663"/>
      <c r="F339" s="665"/>
      <c r="G339" s="666"/>
      <c r="H339" s="666"/>
    </row>
    <row r="340" spans="1:8" s="661" customFormat="1" ht="38.25">
      <c r="A340" s="660"/>
      <c r="B340" s="660"/>
      <c r="C340" s="661" t="s">
        <v>456</v>
      </c>
      <c r="D340" s="662" t="s">
        <v>451</v>
      </c>
      <c r="E340" s="663">
        <f>E332</f>
        <v>150.31074999999998</v>
      </c>
      <c r="F340" s="665" t="s">
        <v>285</v>
      </c>
      <c r="G340" s="666"/>
      <c r="H340" s="593">
        <f>G340*E340</f>
        <v>0</v>
      </c>
    </row>
    <row r="341" spans="1:8" s="661" customFormat="1">
      <c r="A341" s="660">
        <v>53</v>
      </c>
      <c r="B341" s="660">
        <v>682</v>
      </c>
      <c r="D341" s="662"/>
      <c r="E341" s="663"/>
      <c r="F341" s="665"/>
      <c r="G341" s="666"/>
      <c r="H341" s="666"/>
    </row>
    <row r="342" spans="1:8" s="676" customFormat="1" ht="38.25">
      <c r="A342" s="675"/>
      <c r="B342" s="675"/>
      <c r="C342" s="661" t="s">
        <v>457</v>
      </c>
      <c r="D342" s="662" t="s">
        <v>453</v>
      </c>
      <c r="E342" s="663">
        <f>E338</f>
        <v>168.87335000000002</v>
      </c>
      <c r="F342" s="665"/>
      <c r="G342" s="666"/>
      <c r="H342" s="593">
        <f>G342*E342</f>
        <v>0</v>
      </c>
    </row>
    <row r="343" spans="1:8" s="597" customFormat="1">
      <c r="A343" s="597" t="s">
        <v>458</v>
      </c>
      <c r="C343" s="676"/>
      <c r="D343" s="677"/>
      <c r="E343" s="678"/>
      <c r="F343" s="679"/>
      <c r="G343" s="680"/>
      <c r="H343" s="680"/>
    </row>
    <row r="344" spans="1:8" s="661" customFormat="1">
      <c r="A344" s="660"/>
      <c r="B344" s="660"/>
      <c r="C344" s="597"/>
      <c r="D344" s="632"/>
      <c r="E344" s="633"/>
      <c r="F344" s="597"/>
      <c r="G344" s="597"/>
      <c r="H344" s="597"/>
    </row>
    <row r="345" spans="1:8" s="661" customFormat="1">
      <c r="A345" s="660">
        <v>54</v>
      </c>
      <c r="B345" s="660">
        <v>111</v>
      </c>
      <c r="D345" s="662"/>
      <c r="E345" s="663"/>
      <c r="F345" s="665"/>
      <c r="G345" s="666"/>
      <c r="H345" s="666"/>
    </row>
    <row r="346" spans="1:8" s="600" customFormat="1" ht="38.25">
      <c r="A346" s="595"/>
      <c r="B346" s="596"/>
      <c r="C346" s="661" t="s">
        <v>459</v>
      </c>
      <c r="D346" s="662" t="s">
        <v>460</v>
      </c>
      <c r="E346" s="663"/>
      <c r="F346" s="665"/>
      <c r="G346" s="666"/>
      <c r="H346" s="666"/>
    </row>
    <row r="347" spans="1:8" s="594" customFormat="1" ht="14.25">
      <c r="A347" s="588"/>
      <c r="B347" s="588"/>
      <c r="C347" s="597" t="s">
        <v>383</v>
      </c>
      <c r="D347" s="598"/>
      <c r="E347" s="599"/>
      <c r="F347" s="600"/>
      <c r="G347" s="601"/>
      <c r="H347" s="601"/>
    </row>
    <row r="348" spans="1:8" s="664" customFormat="1">
      <c r="A348" s="660"/>
      <c r="B348" s="660"/>
      <c r="C348" s="588" t="s">
        <v>384</v>
      </c>
      <c r="D348" s="590"/>
      <c r="E348" s="591">
        <v>115.97250000000001</v>
      </c>
      <c r="F348" s="592" t="s">
        <v>314</v>
      </c>
      <c r="G348" s="593"/>
      <c r="H348" s="593">
        <f>G348*E348</f>
        <v>0</v>
      </c>
    </row>
    <row r="349" spans="1:8" s="1160" customFormat="1">
      <c r="A349" s="660"/>
      <c r="B349" s="660"/>
      <c r="C349" s="1161" t="s">
        <v>795</v>
      </c>
      <c r="D349" s="1162"/>
      <c r="E349" s="1163">
        <v>39.06</v>
      </c>
      <c r="F349" s="1164" t="s">
        <v>314</v>
      </c>
      <c r="G349" s="1165"/>
      <c r="H349" s="1165">
        <f t="shared" ref="H349" si="43">G349*E349</f>
        <v>0</v>
      </c>
    </row>
    <row r="350" spans="1:8" s="1160" customFormat="1">
      <c r="A350" s="660"/>
      <c r="B350" s="660"/>
      <c r="C350" s="588"/>
      <c r="D350" s="590"/>
      <c r="E350" s="591"/>
      <c r="F350" s="592"/>
      <c r="G350" s="593"/>
      <c r="H350" s="593"/>
    </row>
    <row r="351" spans="1:8" s="597" customFormat="1">
      <c r="A351" s="597" t="s">
        <v>461</v>
      </c>
      <c r="C351" s="661"/>
      <c r="D351" s="662"/>
      <c r="E351" s="663"/>
      <c r="F351" s="665"/>
      <c r="G351" s="666"/>
      <c r="H351" s="666"/>
    </row>
    <row r="352" spans="1:8" s="661" customFormat="1">
      <c r="A352" s="660"/>
      <c r="B352" s="660"/>
      <c r="C352" s="597"/>
      <c r="D352" s="632"/>
      <c r="E352" s="633"/>
      <c r="F352" s="597"/>
      <c r="G352" s="597"/>
      <c r="H352" s="597"/>
    </row>
    <row r="353" spans="1:8" s="661" customFormat="1">
      <c r="A353" s="660">
        <v>58</v>
      </c>
      <c r="B353" s="660">
        <v>813</v>
      </c>
      <c r="D353" s="662"/>
      <c r="E353" s="663"/>
      <c r="F353" s="665"/>
      <c r="G353" s="666"/>
      <c r="H353" s="666"/>
    </row>
    <row r="354" spans="1:8" s="664" customFormat="1" ht="26.25" thickBot="1">
      <c r="A354" s="660"/>
      <c r="B354" s="660"/>
      <c r="C354" s="661" t="s">
        <v>462</v>
      </c>
      <c r="D354" s="662" t="s">
        <v>463</v>
      </c>
      <c r="E354" s="663">
        <v>408</v>
      </c>
      <c r="F354" s="665" t="s">
        <v>10</v>
      </c>
      <c r="G354" s="666"/>
      <c r="H354" s="593">
        <f>G354*E354</f>
        <v>0</v>
      </c>
    </row>
    <row r="355" spans="1:8" ht="16.5" thickTop="1" thickBot="1">
      <c r="A355" s="621" t="s">
        <v>107</v>
      </c>
      <c r="B355" s="622"/>
      <c r="C355" s="661"/>
      <c r="D355" s="662"/>
      <c r="E355" s="663"/>
      <c r="F355" s="665"/>
      <c r="G355" s="666"/>
      <c r="H355" s="666"/>
    </row>
    <row r="356" spans="1:8" ht="15.75" thickTop="1">
      <c r="C356" s="623" t="s">
        <v>23</v>
      </c>
      <c r="D356" s="624"/>
      <c r="E356" s="625"/>
      <c r="F356" s="626"/>
      <c r="G356" s="627" t="s">
        <v>65</v>
      </c>
      <c r="H356" s="627">
        <f>SUM(H222:H355)</f>
        <v>0</v>
      </c>
    </row>
    <row r="357" spans="1:8" s="597" customFormat="1">
      <c r="C357" s="528"/>
      <c r="D357" s="628"/>
      <c r="E357" s="641"/>
      <c r="F357" s="642"/>
      <c r="G357" s="643"/>
      <c r="H357" s="643"/>
    </row>
    <row r="358" spans="1:8">
      <c r="A358" s="560" t="s">
        <v>44</v>
      </c>
      <c r="B358" s="561"/>
      <c r="C358" s="597"/>
      <c r="D358" s="632"/>
      <c r="E358" s="633"/>
      <c r="F358" s="597"/>
      <c r="G358" s="597"/>
      <c r="H358" s="597"/>
    </row>
    <row r="359" spans="1:8" ht="13.5" thickBot="1">
      <c r="A359" s="568" t="s">
        <v>51</v>
      </c>
      <c r="B359" s="569"/>
      <c r="C359" s="562" t="s">
        <v>45</v>
      </c>
      <c r="D359" s="563" t="s">
        <v>46</v>
      </c>
      <c r="E359" s="634" t="s">
        <v>47</v>
      </c>
      <c r="F359" s="634" t="s">
        <v>48</v>
      </c>
      <c r="G359" s="635" t="s">
        <v>49</v>
      </c>
      <c r="H359" s="636" t="s">
        <v>50</v>
      </c>
    </row>
    <row r="360" spans="1:8" ht="14.25" thickTop="1" thickBot="1">
      <c r="A360" s="576" t="s">
        <v>96</v>
      </c>
      <c r="B360" s="577"/>
      <c r="C360" s="570" t="s">
        <v>51</v>
      </c>
      <c r="D360" s="571"/>
      <c r="E360" s="637" t="s">
        <v>51</v>
      </c>
      <c r="F360" s="638"/>
      <c r="G360" s="639" t="s">
        <v>52</v>
      </c>
      <c r="H360" s="640"/>
    </row>
    <row r="361" spans="1:8" s="658" customFormat="1" ht="13.5" thickTop="1">
      <c r="A361" s="657"/>
      <c r="B361" s="657"/>
      <c r="C361" s="578" t="s">
        <v>464</v>
      </c>
      <c r="D361" s="579"/>
      <c r="E361" s="580"/>
      <c r="F361" s="581"/>
      <c r="G361" s="582"/>
      <c r="H361" s="582"/>
    </row>
    <row r="362" spans="1:8" s="661" customFormat="1">
      <c r="A362" s="660">
        <v>64</v>
      </c>
      <c r="B362" s="660">
        <v>435</v>
      </c>
      <c r="C362" s="658"/>
      <c r="D362" s="659"/>
      <c r="E362" s="641"/>
      <c r="F362" s="642"/>
      <c r="G362" s="643"/>
      <c r="H362" s="643"/>
    </row>
    <row r="363" spans="1:8" s="664" customFormat="1" ht="38.25">
      <c r="A363" s="660"/>
      <c r="B363" s="660"/>
      <c r="C363" s="661" t="s">
        <v>465</v>
      </c>
      <c r="D363" s="662" t="s">
        <v>466</v>
      </c>
      <c r="E363" s="663">
        <v>0</v>
      </c>
      <c r="F363" s="592"/>
      <c r="G363" s="593"/>
      <c r="H363" s="593">
        <f>G363*E363</f>
        <v>0</v>
      </c>
    </row>
    <row r="364" spans="1:8" s="661" customFormat="1">
      <c r="A364" s="660">
        <v>64</v>
      </c>
      <c r="B364" s="660">
        <v>525</v>
      </c>
      <c r="D364" s="662"/>
      <c r="E364" s="663"/>
      <c r="F364" s="665"/>
      <c r="G364" s="666"/>
      <c r="H364" s="666"/>
    </row>
    <row r="365" spans="1:8" s="669" customFormat="1" ht="39" thickBot="1">
      <c r="A365" s="272"/>
      <c r="B365" s="272"/>
      <c r="C365" s="661" t="s">
        <v>249</v>
      </c>
      <c r="D365" s="662" t="s">
        <v>466</v>
      </c>
      <c r="E365" s="663">
        <v>195.5</v>
      </c>
      <c r="F365" s="592" t="s">
        <v>318</v>
      </c>
      <c r="G365" s="593"/>
      <c r="H365" s="593">
        <f>G365*E365</f>
        <v>0</v>
      </c>
    </row>
    <row r="366" spans="1:8" ht="16.5" thickTop="1" thickBot="1">
      <c r="A366" s="621" t="s">
        <v>96</v>
      </c>
      <c r="B366" s="622"/>
      <c r="C366" s="291"/>
      <c r="D366" s="674"/>
      <c r="E366" s="671"/>
      <c r="F366" s="672"/>
      <c r="G366" s="673"/>
      <c r="H366" s="673"/>
    </row>
    <row r="367" spans="1:8" s="658" customFormat="1" ht="15.75" thickTop="1">
      <c r="A367" s="527"/>
      <c r="B367" s="527"/>
      <c r="C367" s="623" t="s">
        <v>97</v>
      </c>
      <c r="D367" s="624"/>
      <c r="E367" s="625"/>
      <c r="F367" s="626"/>
      <c r="G367" s="627" t="s">
        <v>65</v>
      </c>
      <c r="H367" s="627">
        <f>SUM(H361:H366)</f>
        <v>0</v>
      </c>
    </row>
    <row r="368" spans="1:8" s="597" customFormat="1">
      <c r="C368" s="528"/>
      <c r="D368" s="628"/>
      <c r="E368" s="641"/>
      <c r="F368" s="642"/>
      <c r="G368" s="643"/>
      <c r="H368" s="643"/>
    </row>
    <row r="369" spans="1:8" s="658" customFormat="1">
      <c r="A369" s="560" t="s">
        <v>44</v>
      </c>
      <c r="B369" s="561"/>
      <c r="C369" s="597"/>
      <c r="D369" s="632"/>
      <c r="E369" s="633"/>
      <c r="F369" s="597"/>
      <c r="G369" s="597"/>
      <c r="H369" s="597"/>
    </row>
    <row r="370" spans="1:8" ht="13.5" thickBot="1">
      <c r="A370" s="568" t="s">
        <v>51</v>
      </c>
      <c r="B370" s="569"/>
      <c r="C370" s="562" t="s">
        <v>45</v>
      </c>
      <c r="D370" s="563" t="s">
        <v>46</v>
      </c>
      <c r="E370" s="634" t="s">
        <v>47</v>
      </c>
      <c r="F370" s="634" t="s">
        <v>48</v>
      </c>
      <c r="G370" s="635" t="s">
        <v>49</v>
      </c>
      <c r="H370" s="636" t="s">
        <v>50</v>
      </c>
    </row>
    <row r="371" spans="1:8" ht="14.25" thickTop="1" thickBot="1">
      <c r="A371" s="576" t="s">
        <v>105</v>
      </c>
      <c r="B371" s="577"/>
      <c r="C371" s="570" t="s">
        <v>51</v>
      </c>
      <c r="D371" s="571"/>
      <c r="E371" s="637" t="s">
        <v>51</v>
      </c>
      <c r="F371" s="638"/>
      <c r="G371" s="639" t="s">
        <v>52</v>
      </c>
      <c r="H371" s="640"/>
    </row>
    <row r="372" spans="1:8" s="658" customFormat="1" ht="13.5" thickTop="1">
      <c r="A372" s="657"/>
      <c r="B372" s="657"/>
      <c r="C372" s="578" t="s">
        <v>3</v>
      </c>
      <c r="D372" s="579"/>
      <c r="E372" s="580"/>
      <c r="F372" s="581"/>
      <c r="G372" s="582"/>
      <c r="H372" s="582"/>
    </row>
    <row r="373" spans="1:8" s="661" customFormat="1">
      <c r="A373" s="660">
        <v>79</v>
      </c>
      <c r="B373" s="660">
        <v>311</v>
      </c>
      <c r="C373" s="658"/>
      <c r="D373" s="659"/>
      <c r="E373" s="641"/>
      <c r="F373" s="642"/>
      <c r="G373" s="643"/>
      <c r="H373" s="643"/>
    </row>
    <row r="374" spans="1:8" s="686" customFormat="1" ht="14.25">
      <c r="A374" s="681"/>
      <c r="B374" s="682"/>
      <c r="C374" s="661" t="s">
        <v>19</v>
      </c>
      <c r="D374" s="662" t="s">
        <v>467</v>
      </c>
      <c r="E374" s="663">
        <v>40</v>
      </c>
      <c r="F374" s="592" t="s">
        <v>18</v>
      </c>
      <c r="G374" s="593">
        <v>45</v>
      </c>
      <c r="H374" s="593">
        <f>G374*E374</f>
        <v>1800</v>
      </c>
    </row>
    <row r="375" spans="1:8" s="661" customFormat="1" ht="14.25">
      <c r="A375" s="660">
        <v>79</v>
      </c>
      <c r="B375" s="660">
        <v>351</v>
      </c>
      <c r="C375" s="683"/>
      <c r="D375" s="684"/>
      <c r="E375" s="685"/>
      <c r="F375" s="686"/>
      <c r="G375" s="687"/>
      <c r="H375" s="687"/>
    </row>
    <row r="376" spans="1:8" s="658" customFormat="1">
      <c r="A376" s="657"/>
      <c r="B376" s="657"/>
      <c r="C376" s="661" t="s">
        <v>254</v>
      </c>
      <c r="D376" s="662" t="s">
        <v>467</v>
      </c>
      <c r="E376" s="663">
        <v>24</v>
      </c>
      <c r="F376" s="592" t="s">
        <v>10</v>
      </c>
      <c r="G376" s="593">
        <v>45</v>
      </c>
      <c r="H376" s="593">
        <f>G376*E376</f>
        <v>1080</v>
      </c>
    </row>
    <row r="377" spans="1:8" s="661" customFormat="1">
      <c r="A377" s="660">
        <v>79</v>
      </c>
      <c r="B377" s="660">
        <v>514</v>
      </c>
      <c r="C377" s="658"/>
      <c r="D377" s="659"/>
      <c r="E377" s="641"/>
      <c r="F377" s="642"/>
      <c r="G377" s="643"/>
      <c r="H377" s="643"/>
    </row>
    <row r="378" spans="1:8" s="669" customFormat="1" ht="34.5" thickBot="1">
      <c r="A378" s="272"/>
      <c r="B378" s="272"/>
      <c r="C378" s="661" t="s">
        <v>375</v>
      </c>
      <c r="D378" s="662" t="s">
        <v>468</v>
      </c>
      <c r="E378" s="663">
        <v>1</v>
      </c>
      <c r="F378" s="592" t="s">
        <v>10</v>
      </c>
      <c r="G378" s="593"/>
      <c r="H378" s="593">
        <f>G378*E378</f>
        <v>0</v>
      </c>
    </row>
    <row r="379" spans="1:8" ht="16.5" thickTop="1" thickBot="1">
      <c r="A379" s="621" t="s">
        <v>105</v>
      </c>
      <c r="B379" s="622"/>
      <c r="C379" s="669"/>
      <c r="D379" s="670"/>
      <c r="E379" s="671"/>
      <c r="F379" s="672"/>
      <c r="G379" s="673"/>
      <c r="H379" s="673"/>
    </row>
    <row r="380" spans="1:8" ht="15.75" thickTop="1">
      <c r="C380" s="623" t="s">
        <v>3</v>
      </c>
      <c r="D380" s="624"/>
      <c r="E380" s="625"/>
      <c r="F380" s="626"/>
      <c r="G380" s="627" t="s">
        <v>65</v>
      </c>
      <c r="H380" s="627">
        <f>SUM(H372:H379)</f>
        <v>2880</v>
      </c>
    </row>
    <row r="381" spans="1:8">
      <c r="D381" s="628"/>
    </row>
    <row r="382" spans="1:8">
      <c r="D382" s="628"/>
    </row>
    <row r="383" spans="1:8">
      <c r="D383" s="628"/>
    </row>
    <row r="384" spans="1:8">
      <c r="D384" s="628"/>
    </row>
    <row r="385" spans="4:4">
      <c r="D385" s="628"/>
    </row>
    <row r="386" spans="4:4">
      <c r="D386" s="628"/>
    </row>
    <row r="387" spans="4:4">
      <c r="D387" s="628"/>
    </row>
    <row r="404" spans="4:6" ht="35.450000000000003" customHeight="1"/>
    <row r="406" spans="4:6" ht="16.899999999999999" customHeight="1"/>
    <row r="408" spans="4:6">
      <c r="D408" s="690"/>
      <c r="F408" s="530"/>
    </row>
    <row r="409" spans="4:6">
      <c r="D409" s="690"/>
      <c r="F409" s="530"/>
    </row>
    <row r="417" spans="4:6">
      <c r="D417" s="690"/>
      <c r="F417" s="530"/>
    </row>
    <row r="418" spans="4:6">
      <c r="D418" s="690"/>
      <c r="F418" s="530"/>
    </row>
    <row r="420" spans="4:6">
      <c r="D420" s="690"/>
      <c r="F420" s="530"/>
    </row>
    <row r="421" spans="4:6">
      <c r="D421" s="690"/>
      <c r="F421" s="530"/>
    </row>
  </sheetData>
  <mergeCells count="11">
    <mergeCell ref="A5:B5"/>
    <mergeCell ref="C5:F5"/>
    <mergeCell ref="A6:B6"/>
    <mergeCell ref="A7:B7"/>
    <mergeCell ref="F23:G23"/>
    <mergeCell ref="C42:F42"/>
    <mergeCell ref="C26:G29"/>
    <mergeCell ref="C31:G34"/>
    <mergeCell ref="C35:F35"/>
    <mergeCell ref="C37:G40"/>
    <mergeCell ref="C41:F41"/>
  </mergeCells>
  <pageMargins left="0.98425196850393704" right="0.78740157480314965" top="0.78740157480314965" bottom="0.78740157480314965" header="0.19685039370078741" footer="0.19685039370078741"/>
  <pageSetup paperSize="9" scale="68" orientation="portrait" r:id="rId1"/>
  <headerFooter alignWithMargins="0">
    <oddHeader xml:space="preserve">&amp;C                  Rekonstrukcija regionalne ceste R3-653 v naseljih Hrib-Loški Potok-Travnik                    </oddHeader>
    <oddFooter>&amp;C&amp;"Arial,Krepko"
&amp;A&amp;R&amp;Pod &amp;N</oddFooter>
  </headerFooter>
  <rowBreaks count="33" manualBreakCount="33">
    <brk id="43" max="16383" man="1"/>
    <brk id="59" max="7" man="1"/>
    <brk id="68" max="7" man="1"/>
    <brk id="80" max="7" man="1"/>
    <brk id="97" max="7" man="1"/>
    <brk id="106" max="7" man="1"/>
    <brk id="115" max="7" man="1"/>
    <brk id="124" max="7" man="1"/>
    <brk id="135" max="7" man="1"/>
    <brk id="146" max="7" man="1"/>
    <brk id="155" max="7" man="1"/>
    <brk id="164" max="7" man="1"/>
    <brk id="173" max="7" man="1"/>
    <brk id="185" max="7" man="1"/>
    <brk id="196" max="7" man="1"/>
    <brk id="201" max="7" man="1"/>
    <brk id="206" max="7" man="1"/>
    <brk id="216" max="7" man="1"/>
    <brk id="234" max="7" man="1"/>
    <brk id="238" max="7" man="1"/>
    <brk id="247" max="7" man="1"/>
    <brk id="254" max="7" man="1"/>
    <brk id="261" max="7" man="1"/>
    <brk id="270" max="7" man="1"/>
    <brk id="281" max="7" man="1"/>
    <brk id="286" max="7" man="1"/>
    <brk id="295" max="7" man="1"/>
    <brk id="307" max="7" man="1"/>
    <brk id="319" max="7" man="1"/>
    <brk id="325" max="7" man="1"/>
    <brk id="342" max="7" man="1"/>
    <brk id="355" max="7" man="1"/>
    <brk id="36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3:K204"/>
  <sheetViews>
    <sheetView showZeros="0" view="pageBreakPreview" topLeftCell="A157" zoomScaleNormal="100" zoomScaleSheetLayoutView="100" zoomScalePageLayoutView="90" workbookViewId="0">
      <selection activeCell="G68" sqref="G68"/>
    </sheetView>
  </sheetViews>
  <sheetFormatPr defaultColWidth="8.85546875" defaultRowHeight="12.75"/>
  <cols>
    <col min="1" max="1" width="5.42578125" style="751" customWidth="1"/>
    <col min="2" max="2" width="4.85546875" style="751" customWidth="1"/>
    <col min="3" max="3" width="37.85546875" style="117" customWidth="1"/>
    <col min="4" max="4" width="24.85546875" style="1053" customWidth="1"/>
    <col min="5" max="5" width="8.85546875" style="117"/>
    <col min="6" max="6" width="6.28515625" style="752" customWidth="1"/>
    <col min="7" max="7" width="13.28515625" style="733" bestFit="1" customWidth="1"/>
    <col min="8" max="8" width="16.28515625" style="733" customWidth="1"/>
    <col min="9" max="9" width="17.28515625" style="117" customWidth="1"/>
    <col min="10" max="16384" width="8.85546875" style="117"/>
  </cols>
  <sheetData>
    <row r="3" spans="1:8" ht="18">
      <c r="A3" s="117"/>
      <c r="B3" s="117"/>
      <c r="C3" s="732" t="s">
        <v>716</v>
      </c>
      <c r="D3" s="1027"/>
      <c r="E3" s="732"/>
      <c r="F3" s="732"/>
      <c r="G3" s="534"/>
      <c r="H3" s="534"/>
    </row>
    <row r="4" spans="1:8">
      <c r="A4" s="117"/>
      <c r="B4" s="117"/>
      <c r="D4" s="1028"/>
      <c r="F4" s="117"/>
    </row>
    <row r="5" spans="1:8" ht="18">
      <c r="A5" s="1215" t="s">
        <v>9</v>
      </c>
      <c r="B5" s="1215"/>
      <c r="C5" s="1226" t="s">
        <v>138</v>
      </c>
      <c r="D5" s="1226"/>
      <c r="E5" s="1226"/>
      <c r="F5" s="1226"/>
      <c r="G5" s="535"/>
      <c r="H5" s="535"/>
    </row>
    <row r="6" spans="1:8" ht="18">
      <c r="A6" s="1227" t="s">
        <v>34</v>
      </c>
      <c r="B6" s="1227"/>
      <c r="C6" s="734" t="s">
        <v>729</v>
      </c>
      <c r="D6" s="1026"/>
      <c r="E6" s="1026"/>
      <c r="F6" s="1026"/>
      <c r="G6" s="535"/>
      <c r="H6" s="535"/>
    </row>
    <row r="7" spans="1:8" ht="15.75">
      <c r="A7" s="1227"/>
      <c r="B7" s="1227"/>
      <c r="C7" s="1149" t="s">
        <v>776</v>
      </c>
      <c r="D7" s="736"/>
      <c r="E7" s="736"/>
      <c r="F7" s="736"/>
      <c r="G7" s="540"/>
      <c r="H7" s="541"/>
    </row>
    <row r="8" spans="1:8">
      <c r="A8" s="117"/>
      <c r="B8" s="117"/>
      <c r="D8" s="1028"/>
      <c r="F8" s="117"/>
    </row>
    <row r="9" spans="1:8" ht="15">
      <c r="A9" s="117"/>
      <c r="B9" s="737"/>
      <c r="C9" s="737" t="s">
        <v>35</v>
      </c>
      <c r="D9" s="1029"/>
      <c r="E9" s="738"/>
      <c r="F9" s="738"/>
      <c r="G9" s="545"/>
      <c r="H9" s="733">
        <f>H70</f>
        <v>0</v>
      </c>
    </row>
    <row r="10" spans="1:8">
      <c r="A10" s="117"/>
      <c r="B10" s="117"/>
      <c r="D10" s="1028"/>
      <c r="E10" s="739"/>
      <c r="F10" s="740"/>
      <c r="G10" s="741"/>
    </row>
    <row r="11" spans="1:8" ht="15">
      <c r="A11" s="117"/>
      <c r="B11" s="737"/>
      <c r="C11" s="737" t="s">
        <v>36</v>
      </c>
      <c r="D11" s="1029"/>
      <c r="E11" s="738"/>
      <c r="F11" s="738"/>
      <c r="G11" s="545"/>
      <c r="H11" s="733">
        <f>H134</f>
        <v>0</v>
      </c>
    </row>
    <row r="12" spans="1:8" ht="15">
      <c r="A12" s="117"/>
      <c r="B12" s="737"/>
      <c r="C12" s="737"/>
      <c r="D12" s="1029"/>
      <c r="E12" s="738"/>
      <c r="F12" s="738"/>
      <c r="G12" s="545"/>
    </row>
    <row r="13" spans="1:8" ht="15">
      <c r="A13" s="117"/>
      <c r="B13" s="737"/>
      <c r="C13" s="737" t="s">
        <v>730</v>
      </c>
      <c r="D13" s="1029"/>
      <c r="E13" s="738"/>
      <c r="F13" s="738"/>
      <c r="G13" s="545"/>
      <c r="H13" s="733">
        <f>H151</f>
        <v>0</v>
      </c>
    </row>
    <row r="14" spans="1:8">
      <c r="A14" s="117"/>
      <c r="B14" s="117"/>
      <c r="D14" s="1028"/>
      <c r="E14" s="739"/>
      <c r="F14" s="740"/>
      <c r="G14" s="741"/>
    </row>
    <row r="15" spans="1:8" ht="15">
      <c r="A15" s="117"/>
      <c r="B15" s="737"/>
      <c r="C15" s="742" t="s">
        <v>41</v>
      </c>
      <c r="D15" s="1030"/>
      <c r="E15" s="743"/>
      <c r="F15" s="738"/>
      <c r="G15" s="545"/>
      <c r="H15" s="733">
        <f>H163</f>
        <v>1350</v>
      </c>
    </row>
    <row r="16" spans="1:8" ht="15">
      <c r="A16" s="117"/>
      <c r="B16" s="737"/>
      <c r="C16" s="742"/>
      <c r="D16" s="1031"/>
      <c r="E16" s="744"/>
      <c r="F16" s="745"/>
      <c r="G16" s="746"/>
    </row>
    <row r="17" spans="1:9" ht="15.75" thickBot="1">
      <c r="A17" s="117"/>
      <c r="B17" s="737"/>
      <c r="C17" s="747"/>
      <c r="D17" s="1032"/>
      <c r="E17" s="748"/>
      <c r="F17" s="748"/>
      <c r="G17" s="554"/>
      <c r="H17" s="749"/>
    </row>
    <row r="18" spans="1:9">
      <c r="A18" s="117"/>
      <c r="B18" s="117"/>
      <c r="D18" s="1028"/>
      <c r="E18" s="750"/>
      <c r="F18" s="750"/>
      <c r="G18" s="547"/>
    </row>
    <row r="19" spans="1:9" ht="15.75">
      <c r="A19" s="117"/>
      <c r="B19" s="737"/>
      <c r="C19" s="737"/>
      <c r="D19" s="116" t="s">
        <v>2</v>
      </c>
      <c r="E19" s="750"/>
      <c r="F19" s="1228"/>
      <c r="G19" s="1228"/>
      <c r="H19" s="557">
        <f>SUM(H9:H18)</f>
        <v>1350</v>
      </c>
    </row>
    <row r="20" spans="1:9" ht="15">
      <c r="A20" s="117"/>
      <c r="B20" s="117"/>
      <c r="D20" s="1028"/>
      <c r="E20" s="750"/>
      <c r="F20" s="739"/>
      <c r="G20" s="741"/>
      <c r="H20" s="557"/>
    </row>
    <row r="21" spans="1:9">
      <c r="A21" s="117"/>
      <c r="B21" s="117"/>
      <c r="C21" s="1206" t="s">
        <v>42</v>
      </c>
      <c r="D21" s="1206"/>
      <c r="E21" s="1206"/>
      <c r="F21" s="1206"/>
      <c r="G21" s="1206"/>
      <c r="H21" s="558"/>
    </row>
    <row r="22" spans="1:9">
      <c r="A22" s="117"/>
      <c r="B22" s="117"/>
      <c r="C22" s="1206"/>
      <c r="D22" s="1206"/>
      <c r="E22" s="1206"/>
      <c r="F22" s="1206"/>
      <c r="G22" s="1206"/>
      <c r="H22" s="558"/>
    </row>
    <row r="23" spans="1:9">
      <c r="A23" s="117"/>
      <c r="B23" s="117"/>
      <c r="C23" s="1206"/>
      <c r="D23" s="1206"/>
      <c r="E23" s="1206"/>
      <c r="F23" s="1206"/>
      <c r="G23" s="1206"/>
      <c r="H23" s="558"/>
    </row>
    <row r="24" spans="1:9">
      <c r="A24" s="117"/>
      <c r="B24" s="117"/>
      <c r="C24" s="1206"/>
      <c r="D24" s="1206"/>
      <c r="E24" s="1206"/>
      <c r="F24" s="1206"/>
      <c r="G24" s="1206"/>
      <c r="H24" s="558"/>
    </row>
    <row r="25" spans="1:9">
      <c r="A25" s="117"/>
      <c r="B25" s="117"/>
      <c r="D25" s="1028"/>
      <c r="F25" s="117"/>
    </row>
    <row r="26" spans="1:9">
      <c r="A26" s="117"/>
      <c r="B26" s="117"/>
      <c r="C26" s="1206" t="s">
        <v>470</v>
      </c>
      <c r="D26" s="1206"/>
      <c r="E26" s="1206"/>
      <c r="F26" s="1206"/>
      <c r="G26" s="1206"/>
      <c r="H26" s="558"/>
    </row>
    <row r="27" spans="1:9">
      <c r="A27" s="117"/>
      <c r="B27" s="117"/>
      <c r="C27" s="1206"/>
      <c r="D27" s="1206"/>
      <c r="E27" s="1206"/>
      <c r="F27" s="1206"/>
      <c r="G27" s="1206"/>
      <c r="H27" s="558"/>
    </row>
    <row r="28" spans="1:9">
      <c r="A28" s="117"/>
      <c r="B28" s="117"/>
      <c r="C28" s="1206"/>
      <c r="D28" s="1206"/>
      <c r="E28" s="1206"/>
      <c r="F28" s="1206"/>
      <c r="G28" s="1206"/>
      <c r="H28" s="531"/>
      <c r="I28" s="21"/>
    </row>
    <row r="29" spans="1:9" ht="21" customHeight="1">
      <c r="A29" s="117"/>
      <c r="B29" s="117"/>
      <c r="C29" s="1206"/>
      <c r="D29" s="1206"/>
      <c r="E29" s="1206"/>
      <c r="F29" s="1206"/>
      <c r="G29" s="1206"/>
      <c r="H29" s="531"/>
      <c r="I29" s="21"/>
    </row>
    <row r="30" spans="1:9">
      <c r="A30" s="117"/>
      <c r="B30" s="117"/>
      <c r="C30" s="1206"/>
      <c r="D30" s="1206"/>
      <c r="E30" s="1206"/>
      <c r="F30" s="1206"/>
      <c r="G30" s="558"/>
      <c r="H30" s="531"/>
      <c r="I30" s="21"/>
    </row>
    <row r="31" spans="1:9">
      <c r="A31" s="117"/>
      <c r="B31" s="117"/>
      <c r="D31" s="1028"/>
      <c r="F31" s="117"/>
      <c r="H31" s="531"/>
      <c r="I31" s="21"/>
    </row>
    <row r="32" spans="1:9">
      <c r="A32" s="117"/>
      <c r="B32" s="117"/>
      <c r="C32" s="1206" t="s">
        <v>139</v>
      </c>
      <c r="D32" s="1206"/>
      <c r="E32" s="1206"/>
      <c r="F32" s="1206"/>
      <c r="G32" s="1206"/>
      <c r="H32" s="531"/>
      <c r="I32" s="21"/>
    </row>
    <row r="33" spans="1:9">
      <c r="A33" s="117"/>
      <c r="B33" s="117"/>
      <c r="C33" s="1206"/>
      <c r="D33" s="1206"/>
      <c r="E33" s="1206"/>
      <c r="F33" s="1206"/>
      <c r="G33" s="1206"/>
      <c r="H33" s="531"/>
      <c r="I33" s="21"/>
    </row>
    <row r="34" spans="1:9">
      <c r="A34" s="117"/>
      <c r="B34" s="117"/>
      <c r="C34" s="1206"/>
      <c r="D34" s="1206"/>
      <c r="E34" s="1206"/>
      <c r="F34" s="1206"/>
      <c r="G34" s="1206"/>
      <c r="H34" s="531"/>
      <c r="I34" s="21"/>
    </row>
    <row r="35" spans="1:9">
      <c r="A35" s="117"/>
      <c r="B35" s="117"/>
      <c r="C35" s="1206"/>
      <c r="D35" s="1206"/>
      <c r="E35" s="1206"/>
      <c r="F35" s="1206"/>
      <c r="G35" s="1206"/>
      <c r="H35" s="531"/>
      <c r="I35" s="21"/>
    </row>
    <row r="36" spans="1:9">
      <c r="A36" s="117"/>
      <c r="B36" s="866"/>
      <c r="C36" s="1206"/>
      <c r="D36" s="1206"/>
      <c r="E36" s="1206"/>
      <c r="F36" s="1206"/>
      <c r="G36" s="558"/>
      <c r="H36" s="558"/>
    </row>
    <row r="37" spans="1:9">
      <c r="C37" s="1206"/>
      <c r="D37" s="1206"/>
      <c r="E37" s="1206"/>
      <c r="F37" s="1206"/>
    </row>
    <row r="38" spans="1:9">
      <c r="D38" s="1033"/>
    </row>
    <row r="39" spans="1:9" s="755" customFormat="1" ht="12">
      <c r="A39" s="562" t="s">
        <v>44</v>
      </c>
      <c r="B39" s="1034"/>
      <c r="C39" s="753" t="s">
        <v>45</v>
      </c>
      <c r="D39" s="1035" t="s">
        <v>46</v>
      </c>
      <c r="E39" s="754" t="s">
        <v>47</v>
      </c>
      <c r="F39" s="754" t="s">
        <v>48</v>
      </c>
      <c r="G39" s="565" t="s">
        <v>49</v>
      </c>
      <c r="H39" s="566" t="s">
        <v>50</v>
      </c>
    </row>
    <row r="40" spans="1:9" s="755" customFormat="1" thickBot="1">
      <c r="A40" s="570" t="s">
        <v>51</v>
      </c>
      <c r="B40" s="1036"/>
      <c r="C40" s="756" t="s">
        <v>51</v>
      </c>
      <c r="D40" s="1037"/>
      <c r="E40" s="757" t="s">
        <v>51</v>
      </c>
      <c r="F40" s="758"/>
      <c r="G40" s="574" t="s">
        <v>52</v>
      </c>
      <c r="H40" s="575"/>
    </row>
    <row r="41" spans="1:9" ht="13.5" thickTop="1">
      <c r="A41" s="578" t="s">
        <v>8</v>
      </c>
      <c r="B41" s="1038"/>
      <c r="C41" s="759" t="s">
        <v>7</v>
      </c>
      <c r="D41" s="1039"/>
      <c r="E41" s="760"/>
      <c r="F41" s="761"/>
      <c r="G41" s="762"/>
      <c r="H41" s="762"/>
    </row>
    <row r="42" spans="1:9">
      <c r="A42" s="864"/>
      <c r="B42" s="864"/>
      <c r="C42" s="863"/>
      <c r="D42" s="1040"/>
      <c r="E42" s="530"/>
      <c r="F42" s="763"/>
      <c r="G42" s="531"/>
      <c r="H42" s="531"/>
    </row>
    <row r="43" spans="1:9" ht="45">
      <c r="A43" s="864">
        <v>12</v>
      </c>
      <c r="B43" s="864">
        <v>481</v>
      </c>
      <c r="C43" s="863" t="s">
        <v>731</v>
      </c>
      <c r="D43" s="1040" t="s">
        <v>732</v>
      </c>
      <c r="E43" s="530"/>
      <c r="F43" s="763"/>
      <c r="G43" s="531"/>
      <c r="H43" s="531"/>
    </row>
    <row r="44" spans="1:9">
      <c r="A44" s="864"/>
      <c r="B44" s="864"/>
      <c r="C44" s="1041" t="s">
        <v>733</v>
      </c>
      <c r="D44" s="1040" t="s">
        <v>734</v>
      </c>
      <c r="E44" s="591">
        <v>29.400000000000002</v>
      </c>
      <c r="F44" s="592" t="s">
        <v>314</v>
      </c>
      <c r="G44" s="593"/>
      <c r="H44" s="593">
        <f>G44*E44</f>
        <v>0</v>
      </c>
      <c r="I44" s="594"/>
    </row>
    <row r="45" spans="1:9">
      <c r="A45" s="864"/>
      <c r="B45" s="864"/>
      <c r="C45" s="1041" t="s">
        <v>735</v>
      </c>
      <c r="D45" s="1040" t="s">
        <v>736</v>
      </c>
      <c r="E45" s="591"/>
      <c r="F45" s="592"/>
      <c r="G45" s="593"/>
      <c r="H45" s="593">
        <v>0</v>
      </c>
      <c r="I45" s="594"/>
    </row>
    <row r="46" spans="1:9">
      <c r="A46" s="864"/>
      <c r="B46" s="864"/>
      <c r="C46" s="1041" t="s">
        <v>737</v>
      </c>
      <c r="D46" s="1040" t="s">
        <v>738</v>
      </c>
      <c r="E46" s="591"/>
      <c r="F46" s="592"/>
      <c r="G46" s="593"/>
      <c r="H46" s="593">
        <v>0</v>
      </c>
      <c r="I46" s="594"/>
    </row>
    <row r="47" spans="1:9" ht="22.5">
      <c r="A47" s="864"/>
      <c r="B47" s="864"/>
      <c r="C47" s="1041" t="s">
        <v>739</v>
      </c>
      <c r="D47" s="1040" t="s">
        <v>740</v>
      </c>
      <c r="E47" s="591"/>
      <c r="F47" s="592"/>
      <c r="G47" s="593"/>
      <c r="H47" s="593">
        <v>0</v>
      </c>
      <c r="I47" s="594"/>
    </row>
    <row r="48" spans="1:9">
      <c r="A48" s="864"/>
      <c r="B48" s="864"/>
      <c r="C48" s="1041" t="s">
        <v>741</v>
      </c>
      <c r="D48" s="1040" t="s">
        <v>736</v>
      </c>
      <c r="E48" s="591"/>
      <c r="F48" s="592"/>
      <c r="G48" s="593"/>
      <c r="H48" s="593">
        <v>0</v>
      </c>
      <c r="I48" s="594"/>
    </row>
    <row r="49" spans="1:9">
      <c r="A49" s="864"/>
      <c r="B49" s="864"/>
      <c r="C49" s="1041" t="s">
        <v>742</v>
      </c>
      <c r="D49" s="1040" t="s">
        <v>736</v>
      </c>
      <c r="E49" s="591"/>
      <c r="F49" s="592"/>
      <c r="G49" s="593"/>
      <c r="H49" s="593">
        <v>0</v>
      </c>
      <c r="I49" s="594"/>
    </row>
    <row r="50" spans="1:9" ht="22.5">
      <c r="A50" s="864"/>
      <c r="B50" s="864"/>
      <c r="C50" s="1041" t="s">
        <v>743</v>
      </c>
      <c r="D50" s="1040" t="s">
        <v>740</v>
      </c>
      <c r="E50" s="591"/>
      <c r="F50" s="592"/>
      <c r="G50" s="593"/>
      <c r="H50" s="593">
        <v>0</v>
      </c>
      <c r="I50" s="594"/>
    </row>
    <row r="51" spans="1:9">
      <c r="A51" s="864"/>
      <c r="B51" s="864"/>
      <c r="C51" s="863"/>
      <c r="D51" s="1040"/>
      <c r="E51" s="530"/>
      <c r="F51" s="763"/>
      <c r="G51" s="531"/>
      <c r="H51" s="531"/>
    </row>
    <row r="52" spans="1:9" ht="45">
      <c r="A52" s="864">
        <v>12</v>
      </c>
      <c r="B52" s="864">
        <v>482</v>
      </c>
      <c r="C52" s="863" t="s">
        <v>744</v>
      </c>
      <c r="D52" s="1040" t="s">
        <v>732</v>
      </c>
      <c r="E52" s="530"/>
      <c r="F52" s="763"/>
      <c r="G52" s="531"/>
      <c r="H52" s="531"/>
    </row>
    <row r="53" spans="1:9">
      <c r="A53" s="864"/>
      <c r="B53" s="864"/>
      <c r="C53" s="1041" t="s">
        <v>733</v>
      </c>
      <c r="D53" s="1040" t="s">
        <v>734</v>
      </c>
      <c r="E53" s="591"/>
      <c r="F53" s="592"/>
      <c r="G53" s="593"/>
      <c r="H53" s="593">
        <f t="shared" ref="H53:H58" si="0">G53*E53</f>
        <v>0</v>
      </c>
      <c r="I53" s="594"/>
    </row>
    <row r="54" spans="1:9">
      <c r="A54" s="864"/>
      <c r="B54" s="864"/>
      <c r="C54" s="1041" t="s">
        <v>735</v>
      </c>
      <c r="D54" s="1040" t="s">
        <v>736</v>
      </c>
      <c r="E54" s="591">
        <v>428.40000000000003</v>
      </c>
      <c r="F54" s="592" t="s">
        <v>314</v>
      </c>
      <c r="G54" s="593"/>
      <c r="H54" s="593">
        <f t="shared" si="0"/>
        <v>0</v>
      </c>
      <c r="I54" s="594"/>
    </row>
    <row r="55" spans="1:9">
      <c r="A55" s="864"/>
      <c r="B55" s="864"/>
      <c r="C55" s="1041" t="s">
        <v>737</v>
      </c>
      <c r="D55" s="1040" t="s">
        <v>738</v>
      </c>
      <c r="E55" s="591"/>
      <c r="F55" s="592"/>
      <c r="G55" s="593"/>
      <c r="H55" s="593">
        <f t="shared" si="0"/>
        <v>0</v>
      </c>
      <c r="I55" s="594"/>
    </row>
    <row r="56" spans="1:9" ht="22.5">
      <c r="A56" s="864"/>
      <c r="B56" s="864"/>
      <c r="C56" s="1041" t="s">
        <v>739</v>
      </c>
      <c r="D56" s="1040" t="s">
        <v>740</v>
      </c>
      <c r="E56" s="591"/>
      <c r="F56" s="592"/>
      <c r="G56" s="593"/>
      <c r="H56" s="593">
        <f t="shared" si="0"/>
        <v>0</v>
      </c>
      <c r="I56" s="594"/>
    </row>
    <row r="57" spans="1:9">
      <c r="A57" s="864"/>
      <c r="B57" s="864"/>
      <c r="C57" s="1041" t="s">
        <v>741</v>
      </c>
      <c r="D57" s="1040" t="s">
        <v>736</v>
      </c>
      <c r="E57" s="591"/>
      <c r="F57" s="592"/>
      <c r="G57" s="593"/>
      <c r="H57" s="593">
        <f t="shared" si="0"/>
        <v>0</v>
      </c>
      <c r="I57" s="594"/>
    </row>
    <row r="58" spans="1:9">
      <c r="A58" s="864"/>
      <c r="B58" s="864"/>
      <c r="C58" s="1041" t="s">
        <v>742</v>
      </c>
      <c r="D58" s="1040" t="s">
        <v>736</v>
      </c>
      <c r="E58" s="591">
        <v>409.5</v>
      </c>
      <c r="F58" s="592" t="s">
        <v>314</v>
      </c>
      <c r="G58" s="593"/>
      <c r="H58" s="593">
        <f t="shared" si="0"/>
        <v>0</v>
      </c>
      <c r="I58" s="594"/>
    </row>
    <row r="59" spans="1:9" ht="22.5">
      <c r="A59" s="864"/>
      <c r="B59" s="864"/>
      <c r="C59" s="1041" t="s">
        <v>743</v>
      </c>
      <c r="D59" s="1040" t="s">
        <v>740</v>
      </c>
      <c r="E59" s="591"/>
      <c r="F59" s="592"/>
      <c r="G59" s="593"/>
      <c r="H59" s="593">
        <v>0</v>
      </c>
      <c r="I59" s="594"/>
    </row>
    <row r="60" spans="1:9">
      <c r="A60" s="864"/>
      <c r="B60" s="864"/>
      <c r="C60" s="863"/>
      <c r="D60" s="1040"/>
      <c r="E60" s="530"/>
      <c r="F60" s="763"/>
      <c r="G60" s="531"/>
      <c r="H60" s="531"/>
    </row>
    <row r="61" spans="1:9" ht="45">
      <c r="A61" s="864">
        <v>12</v>
      </c>
      <c r="B61" s="864">
        <v>483</v>
      </c>
      <c r="C61" s="863" t="s">
        <v>745</v>
      </c>
      <c r="D61" s="1040" t="s">
        <v>732</v>
      </c>
      <c r="E61" s="530"/>
      <c r="F61" s="763"/>
      <c r="G61" s="531"/>
      <c r="H61" s="531"/>
    </row>
    <row r="62" spans="1:9">
      <c r="A62" s="864"/>
      <c r="B62" s="864"/>
      <c r="C62" s="1041" t="s">
        <v>733</v>
      </c>
      <c r="D62" s="1040" t="s">
        <v>734</v>
      </c>
      <c r="E62" s="591"/>
      <c r="F62" s="592"/>
      <c r="G62" s="593"/>
      <c r="H62" s="593">
        <v>0</v>
      </c>
      <c r="I62" s="594"/>
    </row>
    <row r="63" spans="1:9">
      <c r="A63" s="864"/>
      <c r="B63" s="864"/>
      <c r="C63" s="1041" t="s">
        <v>735</v>
      </c>
      <c r="D63" s="1040" t="s">
        <v>736</v>
      </c>
      <c r="E63" s="591"/>
      <c r="F63" s="592"/>
      <c r="G63" s="593"/>
      <c r="H63" s="593">
        <v>0</v>
      </c>
      <c r="I63" s="594"/>
    </row>
    <row r="64" spans="1:9">
      <c r="A64" s="864"/>
      <c r="B64" s="864"/>
      <c r="C64" s="1041" t="s">
        <v>737</v>
      </c>
      <c r="D64" s="1040" t="s">
        <v>738</v>
      </c>
      <c r="E64" s="591">
        <v>426.95730000000003</v>
      </c>
      <c r="F64" s="592" t="s">
        <v>314</v>
      </c>
      <c r="G64" s="593"/>
      <c r="H64" s="593">
        <f>G64*E64</f>
        <v>0</v>
      </c>
      <c r="I64" s="594"/>
    </row>
    <row r="65" spans="1:11" ht="22.5">
      <c r="A65" s="864"/>
      <c r="B65" s="864"/>
      <c r="C65" s="1041" t="s">
        <v>739</v>
      </c>
      <c r="D65" s="1040" t="s">
        <v>740</v>
      </c>
      <c r="E65" s="591">
        <v>275.625</v>
      </c>
      <c r="F65" s="592" t="s">
        <v>314</v>
      </c>
      <c r="G65" s="593"/>
      <c r="H65" s="593">
        <f>G65*E65</f>
        <v>0</v>
      </c>
      <c r="I65" s="594"/>
    </row>
    <row r="66" spans="1:11">
      <c r="A66" s="864"/>
      <c r="B66" s="864"/>
      <c r="C66" s="1041" t="s">
        <v>741</v>
      </c>
      <c r="D66" s="1040" t="s">
        <v>736</v>
      </c>
      <c r="E66" s="591">
        <v>648.9</v>
      </c>
      <c r="F66" s="592" t="s">
        <v>314</v>
      </c>
      <c r="G66" s="593"/>
      <c r="H66" s="593">
        <f>G66*E66</f>
        <v>0</v>
      </c>
      <c r="I66" s="594"/>
    </row>
    <row r="67" spans="1:11">
      <c r="A67" s="864"/>
      <c r="B67" s="864"/>
      <c r="C67" s="1041" t="s">
        <v>742</v>
      </c>
      <c r="D67" s="1040" t="s">
        <v>736</v>
      </c>
      <c r="E67" s="591"/>
      <c r="F67" s="592"/>
      <c r="G67" s="593"/>
      <c r="H67" s="593">
        <v>0</v>
      </c>
      <c r="I67" s="594"/>
    </row>
    <row r="68" spans="1:11" ht="22.5">
      <c r="A68" s="864"/>
      <c r="B68" s="864"/>
      <c r="C68" s="1041" t="s">
        <v>743</v>
      </c>
      <c r="D68" s="1040" t="s">
        <v>740</v>
      </c>
      <c r="E68" s="591">
        <f>8.8*11.3*2*1.1</f>
        <v>218.76800000000006</v>
      </c>
      <c r="F68" s="592" t="s">
        <v>314</v>
      </c>
      <c r="G68" s="593"/>
      <c r="H68" s="593">
        <f>G68*E68</f>
        <v>0</v>
      </c>
      <c r="I68" s="594"/>
    </row>
    <row r="69" spans="1:11" ht="13.5" thickBot="1">
      <c r="A69" s="51"/>
      <c r="B69" s="51"/>
      <c r="C69" s="52"/>
      <c r="D69" s="1042"/>
      <c r="E69" s="764"/>
      <c r="F69" s="765"/>
      <c r="G69" s="766"/>
      <c r="H69" s="766"/>
    </row>
    <row r="70" spans="1:11" ht="15.75" thickTop="1">
      <c r="A70" s="621" t="s">
        <v>8</v>
      </c>
      <c r="B70" s="622"/>
      <c r="C70" s="623" t="s">
        <v>7</v>
      </c>
      <c r="D70" s="767"/>
      <c r="E70" s="625"/>
      <c r="F70" s="626"/>
      <c r="G70" s="627" t="s">
        <v>65</v>
      </c>
      <c r="H70" s="627">
        <f>SUM(H41:H69)</f>
        <v>0</v>
      </c>
    </row>
    <row r="71" spans="1:11" ht="15">
      <c r="A71" s="543"/>
      <c r="B71" s="543"/>
      <c r="C71" s="737"/>
      <c r="D71" s="1033"/>
      <c r="E71" s="768"/>
      <c r="F71" s="769"/>
      <c r="G71" s="631"/>
      <c r="H71" s="631"/>
    </row>
    <row r="72" spans="1:11">
      <c r="A72" s="562" t="s">
        <v>44</v>
      </c>
      <c r="B72" s="1034"/>
      <c r="C72" s="753" t="s">
        <v>45</v>
      </c>
      <c r="D72" s="1035" t="s">
        <v>46</v>
      </c>
      <c r="E72" s="770" t="s">
        <v>47</v>
      </c>
      <c r="F72" s="770" t="s">
        <v>48</v>
      </c>
      <c r="G72" s="635" t="s">
        <v>49</v>
      </c>
      <c r="H72" s="636" t="s">
        <v>50</v>
      </c>
    </row>
    <row r="73" spans="1:11" ht="13.5" thickBot="1">
      <c r="A73" s="570" t="s">
        <v>51</v>
      </c>
      <c r="B73" s="1036"/>
      <c r="C73" s="756" t="s">
        <v>51</v>
      </c>
      <c r="D73" s="1037"/>
      <c r="E73" s="771" t="s">
        <v>51</v>
      </c>
      <c r="F73" s="772"/>
      <c r="G73" s="639" t="s">
        <v>52</v>
      </c>
      <c r="H73" s="640"/>
    </row>
    <row r="74" spans="1:11" ht="13.5" thickTop="1">
      <c r="A74" s="578" t="s">
        <v>31</v>
      </c>
      <c r="B74" s="1038"/>
      <c r="C74" s="759" t="s">
        <v>66</v>
      </c>
      <c r="D74" s="1039"/>
      <c r="E74" s="773"/>
      <c r="F74" s="774"/>
      <c r="G74" s="775"/>
      <c r="H74" s="775"/>
    </row>
    <row r="75" spans="1:11">
      <c r="D75" s="1033"/>
      <c r="E75" s="776"/>
      <c r="F75" s="777"/>
      <c r="G75" s="778"/>
      <c r="H75" s="778"/>
    </row>
    <row r="76" spans="1:11" s="619" customFormat="1">
      <c r="A76" s="644" t="s">
        <v>17</v>
      </c>
      <c r="C76" s="645"/>
      <c r="D76" s="779"/>
      <c r="E76" s="780"/>
      <c r="F76" s="648"/>
      <c r="G76" s="649"/>
      <c r="H76" s="649"/>
      <c r="J76" s="618"/>
      <c r="K76" s="618"/>
    </row>
    <row r="77" spans="1:11" s="619" customFormat="1">
      <c r="A77" s="644"/>
      <c r="C77" s="645"/>
      <c r="D77" s="779"/>
      <c r="E77" s="780"/>
      <c r="F77" s="648"/>
      <c r="G77" s="649"/>
      <c r="H77" s="649"/>
      <c r="J77" s="618"/>
      <c r="K77" s="618"/>
    </row>
    <row r="78" spans="1:11" s="619" customFormat="1" ht="25.5">
      <c r="A78" s="615">
        <v>21</v>
      </c>
      <c r="B78" s="588">
        <v>224</v>
      </c>
      <c r="C78" s="616" t="s">
        <v>394</v>
      </c>
      <c r="D78" s="1043" t="s">
        <v>746</v>
      </c>
      <c r="E78" s="781"/>
      <c r="F78" s="592"/>
      <c r="G78" s="593"/>
      <c r="H78" s="593"/>
      <c r="J78" s="618"/>
      <c r="K78" s="618"/>
    </row>
    <row r="79" spans="1:11">
      <c r="A79" s="864"/>
      <c r="B79" s="864"/>
      <c r="C79" s="1041" t="s">
        <v>733</v>
      </c>
      <c r="D79" s="1040"/>
      <c r="E79" s="591">
        <v>5.2002720000000018</v>
      </c>
      <c r="F79" s="592" t="s">
        <v>285</v>
      </c>
      <c r="G79" s="593"/>
      <c r="H79" s="593">
        <f t="shared" ref="H79:H85" si="1">G79*E79</f>
        <v>0</v>
      </c>
      <c r="I79" s="594"/>
    </row>
    <row r="80" spans="1:11">
      <c r="A80" s="864"/>
      <c r="B80" s="864"/>
      <c r="C80" s="1041" t="s">
        <v>735</v>
      </c>
      <c r="D80" s="1040"/>
      <c r="E80" s="591">
        <v>25.258464000000007</v>
      </c>
      <c r="F80" s="592" t="s">
        <v>285</v>
      </c>
      <c r="G80" s="593"/>
      <c r="H80" s="593">
        <f t="shared" si="1"/>
        <v>0</v>
      </c>
      <c r="I80" s="594"/>
    </row>
    <row r="81" spans="1:11">
      <c r="A81" s="864"/>
      <c r="B81" s="864"/>
      <c r="C81" s="1041" t="s">
        <v>737</v>
      </c>
      <c r="D81" s="1040"/>
      <c r="E81" s="591">
        <v>22.658328000000004</v>
      </c>
      <c r="F81" s="592" t="s">
        <v>285</v>
      </c>
      <c r="G81" s="593"/>
      <c r="H81" s="593">
        <f t="shared" si="1"/>
        <v>0</v>
      </c>
      <c r="I81" s="594"/>
    </row>
    <row r="82" spans="1:11">
      <c r="A82" s="864"/>
      <c r="B82" s="864"/>
      <c r="C82" s="1041" t="s">
        <v>739</v>
      </c>
      <c r="D82" s="1040"/>
      <c r="E82" s="591">
        <v>32.501700000000007</v>
      </c>
      <c r="F82" s="592" t="s">
        <v>285</v>
      </c>
      <c r="G82" s="593"/>
      <c r="H82" s="593">
        <f t="shared" si="1"/>
        <v>0</v>
      </c>
      <c r="I82" s="594"/>
    </row>
    <row r="83" spans="1:11">
      <c r="A83" s="864"/>
      <c r="B83" s="864"/>
      <c r="C83" s="1041" t="s">
        <v>741</v>
      </c>
      <c r="D83" s="1040"/>
      <c r="E83" s="591">
        <v>38.259144000000013</v>
      </c>
      <c r="F83" s="592" t="s">
        <v>285</v>
      </c>
      <c r="G83" s="593"/>
      <c r="H83" s="593">
        <f t="shared" si="1"/>
        <v>0</v>
      </c>
      <c r="I83" s="594"/>
    </row>
    <row r="84" spans="1:11">
      <c r="A84" s="864"/>
      <c r="B84" s="864"/>
      <c r="C84" s="1041" t="s">
        <v>742</v>
      </c>
      <c r="D84" s="1040"/>
      <c r="E84" s="591">
        <v>24.144120000000004</v>
      </c>
      <c r="F84" s="592" t="s">
        <v>285</v>
      </c>
      <c r="G84" s="593"/>
      <c r="H84" s="593">
        <f t="shared" si="1"/>
        <v>0</v>
      </c>
      <c r="I84" s="594"/>
    </row>
    <row r="85" spans="1:11">
      <c r="A85" s="864"/>
      <c r="B85" s="864"/>
      <c r="C85" s="1041" t="s">
        <v>743</v>
      </c>
      <c r="D85" s="1040"/>
      <c r="E85" s="591">
        <v>21.776139000000004</v>
      </c>
      <c r="F85" s="592" t="s">
        <v>285</v>
      </c>
      <c r="G85" s="593"/>
      <c r="H85" s="593">
        <f t="shared" si="1"/>
        <v>0</v>
      </c>
      <c r="I85" s="594"/>
    </row>
    <row r="86" spans="1:11" s="603" customFormat="1">
      <c r="A86" s="588"/>
      <c r="B86" s="588"/>
      <c r="C86" s="588"/>
      <c r="D86" s="782"/>
      <c r="E86" s="591"/>
      <c r="F86" s="592"/>
      <c r="G86" s="593"/>
      <c r="H86" s="593"/>
      <c r="J86" s="783"/>
      <c r="K86" s="602"/>
    </row>
    <row r="87" spans="1:11" s="619" customFormat="1" ht="25.5">
      <c r="A87" s="615">
        <v>21</v>
      </c>
      <c r="B87" s="588">
        <v>253</v>
      </c>
      <c r="C87" s="616" t="s">
        <v>179</v>
      </c>
      <c r="D87" s="1043" t="s">
        <v>746</v>
      </c>
      <c r="E87" s="781"/>
      <c r="F87" s="592"/>
      <c r="G87" s="593"/>
      <c r="H87" s="593"/>
      <c r="J87" s="618"/>
      <c r="K87" s="618"/>
    </row>
    <row r="88" spans="1:11">
      <c r="A88" s="864"/>
      <c r="B88" s="864"/>
      <c r="C88" s="1041" t="s">
        <v>733</v>
      </c>
      <c r="D88" s="1040"/>
      <c r="E88" s="591">
        <v>2.5613280000000009</v>
      </c>
      <c r="F88" s="592" t="s">
        <v>285</v>
      </c>
      <c r="G88" s="593"/>
      <c r="H88" s="593">
        <f t="shared" ref="H88:H94" si="2">G88*E88</f>
        <v>0</v>
      </c>
      <c r="I88" s="594"/>
    </row>
    <row r="89" spans="1:11">
      <c r="A89" s="864"/>
      <c r="B89" s="864"/>
      <c r="C89" s="1041" t="s">
        <v>735</v>
      </c>
      <c r="D89" s="1040"/>
      <c r="E89" s="591">
        <v>12.440736000000001</v>
      </c>
      <c r="F89" s="592" t="s">
        <v>285</v>
      </c>
      <c r="G89" s="593"/>
      <c r="H89" s="593">
        <f t="shared" si="2"/>
        <v>0</v>
      </c>
      <c r="I89" s="594"/>
    </row>
    <row r="90" spans="1:11">
      <c r="A90" s="864"/>
      <c r="B90" s="864"/>
      <c r="C90" s="1041" t="s">
        <v>737</v>
      </c>
      <c r="D90" s="1040"/>
      <c r="E90" s="591">
        <v>11.160072000000003</v>
      </c>
      <c r="F90" s="592" t="s">
        <v>285</v>
      </c>
      <c r="G90" s="593"/>
      <c r="H90" s="593">
        <f t="shared" si="2"/>
        <v>0</v>
      </c>
      <c r="I90" s="594"/>
    </row>
    <row r="91" spans="1:11">
      <c r="A91" s="864"/>
      <c r="B91" s="864"/>
      <c r="C91" s="1041" t="s">
        <v>739</v>
      </c>
      <c r="D91" s="1040"/>
      <c r="E91" s="591">
        <v>16.008300000000002</v>
      </c>
      <c r="F91" s="592" t="s">
        <v>285</v>
      </c>
      <c r="G91" s="593"/>
      <c r="H91" s="593">
        <f t="shared" si="2"/>
        <v>0</v>
      </c>
      <c r="I91" s="594"/>
    </row>
    <row r="92" spans="1:11">
      <c r="A92" s="864"/>
      <c r="B92" s="864"/>
      <c r="C92" s="1041" t="s">
        <v>741</v>
      </c>
      <c r="D92" s="1040"/>
      <c r="E92" s="591">
        <v>18.844056000000002</v>
      </c>
      <c r="F92" s="592" t="s">
        <v>285</v>
      </c>
      <c r="G92" s="593"/>
      <c r="H92" s="593">
        <f t="shared" si="2"/>
        <v>0</v>
      </c>
      <c r="I92" s="594"/>
    </row>
    <row r="93" spans="1:11">
      <c r="A93" s="864"/>
      <c r="B93" s="864"/>
      <c r="C93" s="1041" t="s">
        <v>742</v>
      </c>
      <c r="D93" s="1040"/>
      <c r="E93" s="591">
        <v>11.891880000000002</v>
      </c>
      <c r="F93" s="592" t="s">
        <v>285</v>
      </c>
      <c r="G93" s="593"/>
      <c r="H93" s="593">
        <f t="shared" si="2"/>
        <v>0</v>
      </c>
      <c r="I93" s="594"/>
    </row>
    <row r="94" spans="1:11">
      <c r="A94" s="864"/>
      <c r="B94" s="864"/>
      <c r="C94" s="1041" t="s">
        <v>743</v>
      </c>
      <c r="D94" s="1040"/>
      <c r="E94" s="591">
        <v>10.725561000000003</v>
      </c>
      <c r="F94" s="592" t="s">
        <v>285</v>
      </c>
      <c r="G94" s="593"/>
      <c r="H94" s="593">
        <f t="shared" si="2"/>
        <v>0</v>
      </c>
      <c r="I94" s="594"/>
    </row>
    <row r="95" spans="1:11" s="603" customFormat="1">
      <c r="A95" s="588"/>
      <c r="B95" s="588"/>
      <c r="C95" s="588"/>
      <c r="D95" s="782"/>
      <c r="E95" s="591"/>
      <c r="F95" s="592"/>
      <c r="G95" s="593"/>
      <c r="H95" s="593"/>
      <c r="J95" s="783"/>
      <c r="K95" s="602"/>
    </row>
    <row r="96" spans="1:11" s="619" customFormat="1">
      <c r="A96" s="644" t="s">
        <v>397</v>
      </c>
      <c r="C96" s="645"/>
      <c r="D96" s="779"/>
      <c r="E96" s="780"/>
      <c r="F96" s="648"/>
      <c r="G96" s="649"/>
      <c r="H96" s="649"/>
      <c r="J96" s="618"/>
      <c r="K96" s="618"/>
    </row>
    <row r="97" spans="1:11" s="619" customFormat="1">
      <c r="A97" s="644"/>
      <c r="C97" s="645"/>
      <c r="D97" s="779"/>
      <c r="E97" s="780"/>
      <c r="F97" s="648"/>
      <c r="G97" s="649"/>
      <c r="H97" s="649"/>
      <c r="J97" s="618"/>
      <c r="K97" s="618"/>
    </row>
    <row r="98" spans="1:11" s="651" customFormat="1" ht="25.5">
      <c r="A98" s="615">
        <v>24</v>
      </c>
      <c r="B98" s="588">
        <v>214</v>
      </c>
      <c r="C98" s="616" t="s">
        <v>471</v>
      </c>
      <c r="D98" s="1043" t="s">
        <v>747</v>
      </c>
      <c r="E98" s="781"/>
      <c r="F98" s="592"/>
      <c r="G98" s="593"/>
      <c r="H98" s="593"/>
      <c r="J98" s="618"/>
      <c r="K98" s="618"/>
    </row>
    <row r="99" spans="1:11">
      <c r="A99" s="864"/>
      <c r="B99" s="864"/>
      <c r="C99" s="1041" t="s">
        <v>733</v>
      </c>
      <c r="D99" s="1040"/>
      <c r="E99" s="591">
        <v>11.760000000000002</v>
      </c>
      <c r="F99" s="592" t="s">
        <v>285</v>
      </c>
      <c r="G99" s="593"/>
      <c r="H99" s="593">
        <f t="shared" ref="H99:H105" si="3">G99*E99</f>
        <v>0</v>
      </c>
      <c r="I99" s="594"/>
    </row>
    <row r="100" spans="1:11">
      <c r="A100" s="864"/>
      <c r="B100" s="864"/>
      <c r="C100" s="1041" t="s">
        <v>735</v>
      </c>
      <c r="D100" s="1040"/>
      <c r="E100" s="591">
        <v>57.120000000000012</v>
      </c>
      <c r="F100" s="592" t="s">
        <v>285</v>
      </c>
      <c r="G100" s="593"/>
      <c r="H100" s="593">
        <f t="shared" si="3"/>
        <v>0</v>
      </c>
      <c r="I100" s="594"/>
    </row>
    <row r="101" spans="1:11">
      <c r="A101" s="864"/>
      <c r="B101" s="864"/>
      <c r="C101" s="1041" t="s">
        <v>737</v>
      </c>
      <c r="D101" s="1040"/>
      <c r="E101" s="591">
        <v>51.240000000000009</v>
      </c>
      <c r="F101" s="592" t="s">
        <v>285</v>
      </c>
      <c r="G101" s="593"/>
      <c r="H101" s="593">
        <f t="shared" si="3"/>
        <v>0</v>
      </c>
      <c r="I101" s="594"/>
    </row>
    <row r="102" spans="1:11">
      <c r="A102" s="864"/>
      <c r="B102" s="864"/>
      <c r="C102" s="1041" t="s">
        <v>739</v>
      </c>
      <c r="D102" s="1040"/>
      <c r="E102" s="591">
        <v>73.5</v>
      </c>
      <c r="F102" s="592" t="s">
        <v>285</v>
      </c>
      <c r="G102" s="593"/>
      <c r="H102" s="593">
        <f t="shared" si="3"/>
        <v>0</v>
      </c>
      <c r="I102" s="594"/>
    </row>
    <row r="103" spans="1:11">
      <c r="A103" s="864"/>
      <c r="B103" s="864"/>
      <c r="C103" s="1041" t="s">
        <v>741</v>
      </c>
      <c r="D103" s="1040"/>
      <c r="E103" s="591">
        <v>86.52000000000001</v>
      </c>
      <c r="F103" s="592" t="s">
        <v>285</v>
      </c>
      <c r="G103" s="593"/>
      <c r="H103" s="593">
        <f t="shared" si="3"/>
        <v>0</v>
      </c>
      <c r="I103" s="594"/>
    </row>
    <row r="104" spans="1:11">
      <c r="A104" s="864"/>
      <c r="B104" s="864"/>
      <c r="C104" s="1041" t="s">
        <v>742</v>
      </c>
      <c r="D104" s="1040"/>
      <c r="E104" s="591">
        <v>54.6</v>
      </c>
      <c r="F104" s="592" t="s">
        <v>285</v>
      </c>
      <c r="G104" s="593"/>
      <c r="H104" s="593">
        <f t="shared" si="3"/>
        <v>0</v>
      </c>
      <c r="I104" s="594"/>
    </row>
    <row r="105" spans="1:11">
      <c r="A105" s="864"/>
      <c r="B105" s="864"/>
      <c r="C105" s="1041" t="s">
        <v>743</v>
      </c>
      <c r="D105" s="1040"/>
      <c r="E105" s="591">
        <v>49.245000000000005</v>
      </c>
      <c r="F105" s="592" t="s">
        <v>285</v>
      </c>
      <c r="G105" s="593"/>
      <c r="H105" s="593">
        <f t="shared" si="3"/>
        <v>0</v>
      </c>
      <c r="I105" s="594"/>
    </row>
    <row r="106" spans="1:11" s="603" customFormat="1">
      <c r="A106" s="588"/>
      <c r="B106" s="588"/>
      <c r="C106" s="588"/>
      <c r="D106" s="782"/>
      <c r="E106" s="591"/>
      <c r="F106" s="592"/>
      <c r="G106" s="593"/>
      <c r="H106" s="593"/>
      <c r="J106" s="783"/>
      <c r="K106" s="602"/>
    </row>
    <row r="107" spans="1:11" s="651" customFormat="1" ht="25.5">
      <c r="A107" s="615">
        <v>24</v>
      </c>
      <c r="B107" s="588">
        <v>219</v>
      </c>
      <c r="C107" s="616" t="s">
        <v>400</v>
      </c>
      <c r="D107" s="1043" t="s">
        <v>747</v>
      </c>
      <c r="E107" s="781"/>
      <c r="F107" s="592"/>
      <c r="G107" s="593"/>
      <c r="H107" s="593"/>
      <c r="J107" s="650"/>
      <c r="K107" s="650"/>
    </row>
    <row r="108" spans="1:11">
      <c r="A108" s="864"/>
      <c r="B108" s="864"/>
      <c r="C108" s="1041" t="s">
        <v>733</v>
      </c>
      <c r="D108" s="1040"/>
      <c r="E108" s="591">
        <v>11.760000000000002</v>
      </c>
      <c r="F108" s="592" t="s">
        <v>285</v>
      </c>
      <c r="G108" s="593"/>
      <c r="H108" s="593">
        <f t="shared" ref="H108:H114" si="4">G108*E108</f>
        <v>0</v>
      </c>
      <c r="I108" s="594"/>
    </row>
    <row r="109" spans="1:11">
      <c r="A109" s="864"/>
      <c r="B109" s="864"/>
      <c r="C109" s="1041" t="s">
        <v>735</v>
      </c>
      <c r="D109" s="1040"/>
      <c r="E109" s="591">
        <v>57.120000000000012</v>
      </c>
      <c r="F109" s="592" t="s">
        <v>285</v>
      </c>
      <c r="G109" s="593"/>
      <c r="H109" s="593">
        <f t="shared" si="4"/>
        <v>0</v>
      </c>
      <c r="I109" s="594"/>
    </row>
    <row r="110" spans="1:11">
      <c r="A110" s="864"/>
      <c r="B110" s="864"/>
      <c r="C110" s="1041" t="s">
        <v>737</v>
      </c>
      <c r="D110" s="1040"/>
      <c r="E110" s="591">
        <v>51.240000000000009</v>
      </c>
      <c r="F110" s="592" t="s">
        <v>285</v>
      </c>
      <c r="G110" s="593"/>
      <c r="H110" s="593">
        <f t="shared" si="4"/>
        <v>0</v>
      </c>
      <c r="I110" s="594"/>
    </row>
    <row r="111" spans="1:11">
      <c r="A111" s="864"/>
      <c r="B111" s="864"/>
      <c r="C111" s="1041" t="s">
        <v>739</v>
      </c>
      <c r="D111" s="1040"/>
      <c r="E111" s="591">
        <v>73.5</v>
      </c>
      <c r="F111" s="592" t="s">
        <v>285</v>
      </c>
      <c r="G111" s="593"/>
      <c r="H111" s="593">
        <f t="shared" si="4"/>
        <v>0</v>
      </c>
      <c r="I111" s="594"/>
    </row>
    <row r="112" spans="1:11">
      <c r="A112" s="864"/>
      <c r="B112" s="864"/>
      <c r="C112" s="1041" t="s">
        <v>741</v>
      </c>
      <c r="D112" s="1040"/>
      <c r="E112" s="591">
        <v>86.52000000000001</v>
      </c>
      <c r="F112" s="592" t="s">
        <v>285</v>
      </c>
      <c r="G112" s="593"/>
      <c r="H112" s="593">
        <f t="shared" si="4"/>
        <v>0</v>
      </c>
      <c r="I112" s="594"/>
    </row>
    <row r="113" spans="1:11">
      <c r="A113" s="864"/>
      <c r="B113" s="864"/>
      <c r="C113" s="1041" t="s">
        <v>742</v>
      </c>
      <c r="D113" s="1040"/>
      <c r="E113" s="591">
        <v>54.6</v>
      </c>
      <c r="F113" s="592" t="s">
        <v>285</v>
      </c>
      <c r="G113" s="593"/>
      <c r="H113" s="593">
        <f t="shared" si="4"/>
        <v>0</v>
      </c>
      <c r="I113" s="594"/>
    </row>
    <row r="114" spans="1:11">
      <c r="A114" s="864"/>
      <c r="B114" s="864"/>
      <c r="C114" s="1041" t="s">
        <v>743</v>
      </c>
      <c r="D114" s="1040"/>
      <c r="E114" s="591">
        <v>49.245000000000005</v>
      </c>
      <c r="F114" s="592" t="s">
        <v>285</v>
      </c>
      <c r="G114" s="593"/>
      <c r="H114" s="593">
        <f t="shared" si="4"/>
        <v>0</v>
      </c>
      <c r="I114" s="594"/>
    </row>
    <row r="115" spans="1:11" s="603" customFormat="1">
      <c r="A115" s="588"/>
      <c r="B115" s="588"/>
      <c r="C115" s="588"/>
      <c r="D115" s="782"/>
      <c r="E115" s="591"/>
      <c r="F115" s="592"/>
      <c r="G115" s="593"/>
      <c r="H115" s="593"/>
      <c r="J115" s="783"/>
      <c r="K115" s="602"/>
    </row>
    <row r="116" spans="1:11" s="651" customFormat="1" ht="25.5">
      <c r="A116" s="615">
        <v>25</v>
      </c>
      <c r="B116" s="588">
        <v>132</v>
      </c>
      <c r="C116" s="616" t="s">
        <v>193</v>
      </c>
      <c r="D116" s="784"/>
      <c r="E116" s="781"/>
      <c r="F116" s="592"/>
      <c r="G116" s="593"/>
      <c r="H116" s="593"/>
      <c r="J116" s="650"/>
      <c r="K116" s="650"/>
    </row>
    <row r="117" spans="1:11">
      <c r="A117" s="864"/>
      <c r="B117" s="864"/>
      <c r="C117" s="1041" t="s">
        <v>733</v>
      </c>
      <c r="D117" s="1040"/>
      <c r="E117" s="591">
        <v>36.75</v>
      </c>
      <c r="F117" s="592" t="s">
        <v>314</v>
      </c>
      <c r="G117" s="593"/>
      <c r="H117" s="593">
        <f t="shared" ref="H117:H123" si="5">G117*E117</f>
        <v>0</v>
      </c>
      <c r="I117" s="594"/>
    </row>
    <row r="118" spans="1:11">
      <c r="A118" s="864"/>
      <c r="B118" s="864"/>
      <c r="C118" s="1041" t="s">
        <v>735</v>
      </c>
      <c r="D118" s="1040"/>
      <c r="E118" s="591">
        <v>178.5</v>
      </c>
      <c r="F118" s="592" t="s">
        <v>314</v>
      </c>
      <c r="G118" s="593"/>
      <c r="H118" s="593">
        <f t="shared" si="5"/>
        <v>0</v>
      </c>
      <c r="I118" s="594"/>
    </row>
    <row r="119" spans="1:11">
      <c r="A119" s="864"/>
      <c r="B119" s="864"/>
      <c r="C119" s="1041" t="s">
        <v>737</v>
      </c>
      <c r="D119" s="1040"/>
      <c r="E119" s="591">
        <v>160.125</v>
      </c>
      <c r="F119" s="592" t="s">
        <v>314</v>
      </c>
      <c r="G119" s="593"/>
      <c r="H119" s="593">
        <f t="shared" si="5"/>
        <v>0</v>
      </c>
      <c r="I119" s="594"/>
    </row>
    <row r="120" spans="1:11">
      <c r="A120" s="864"/>
      <c r="B120" s="864"/>
      <c r="C120" s="1041" t="s">
        <v>739</v>
      </c>
      <c r="D120" s="1040"/>
      <c r="E120" s="591">
        <v>229.6875</v>
      </c>
      <c r="F120" s="592" t="s">
        <v>314</v>
      </c>
      <c r="G120" s="593"/>
      <c r="H120" s="593">
        <f t="shared" si="5"/>
        <v>0</v>
      </c>
      <c r="I120" s="594"/>
    </row>
    <row r="121" spans="1:11">
      <c r="A121" s="864"/>
      <c r="B121" s="864"/>
      <c r="C121" s="1041" t="s">
        <v>741</v>
      </c>
      <c r="D121" s="1040"/>
      <c r="E121" s="591">
        <v>270.375</v>
      </c>
      <c r="F121" s="592" t="s">
        <v>314</v>
      </c>
      <c r="G121" s="593"/>
      <c r="H121" s="593">
        <f t="shared" si="5"/>
        <v>0</v>
      </c>
      <c r="I121" s="594"/>
    </row>
    <row r="122" spans="1:11">
      <c r="A122" s="864"/>
      <c r="B122" s="864"/>
      <c r="C122" s="1041" t="s">
        <v>742</v>
      </c>
      <c r="D122" s="1040"/>
      <c r="E122" s="591">
        <v>170.625</v>
      </c>
      <c r="F122" s="592" t="s">
        <v>314</v>
      </c>
      <c r="G122" s="593"/>
      <c r="H122" s="593">
        <f t="shared" si="5"/>
        <v>0</v>
      </c>
      <c r="I122" s="594"/>
    </row>
    <row r="123" spans="1:11">
      <c r="A123" s="864"/>
      <c r="B123" s="864"/>
      <c r="C123" s="1041" t="s">
        <v>743</v>
      </c>
      <c r="D123" s="1040"/>
      <c r="E123" s="591">
        <v>153.890625</v>
      </c>
      <c r="F123" s="592" t="s">
        <v>285</v>
      </c>
      <c r="G123" s="593"/>
      <c r="H123" s="593">
        <f t="shared" si="5"/>
        <v>0</v>
      </c>
      <c r="I123" s="594"/>
    </row>
    <row r="124" spans="1:11" s="603" customFormat="1">
      <c r="A124" s="588"/>
      <c r="B124" s="588"/>
      <c r="C124" s="588"/>
      <c r="D124" s="782"/>
      <c r="E124" s="591"/>
      <c r="F124" s="592"/>
      <c r="G124" s="593"/>
      <c r="H124" s="593"/>
      <c r="J124" s="783"/>
      <c r="K124" s="602"/>
    </row>
    <row r="125" spans="1:11" s="651" customFormat="1">
      <c r="A125" s="615">
        <v>25</v>
      </c>
      <c r="B125" s="588">
        <v>151</v>
      </c>
      <c r="C125" s="616" t="s">
        <v>25</v>
      </c>
      <c r="D125" s="784"/>
      <c r="E125" s="781"/>
      <c r="F125" s="592"/>
      <c r="G125" s="593"/>
      <c r="H125" s="593"/>
      <c r="J125" s="650"/>
      <c r="K125" s="650"/>
    </row>
    <row r="126" spans="1:11">
      <c r="A126" s="864"/>
      <c r="B126" s="864"/>
      <c r="C126" s="1041" t="s">
        <v>733</v>
      </c>
      <c r="D126" s="1040"/>
      <c r="E126" s="591">
        <v>36.75</v>
      </c>
      <c r="F126" s="592" t="s">
        <v>314</v>
      </c>
      <c r="G126" s="593"/>
      <c r="H126" s="593">
        <f t="shared" ref="H126:H132" si="6">G126*E126</f>
        <v>0</v>
      </c>
      <c r="I126" s="594"/>
    </row>
    <row r="127" spans="1:11">
      <c r="A127" s="864"/>
      <c r="B127" s="864"/>
      <c r="C127" s="1041" t="s">
        <v>735</v>
      </c>
      <c r="D127" s="1040"/>
      <c r="E127" s="591">
        <v>178.5</v>
      </c>
      <c r="F127" s="592" t="s">
        <v>314</v>
      </c>
      <c r="G127" s="593"/>
      <c r="H127" s="593">
        <f t="shared" si="6"/>
        <v>0</v>
      </c>
      <c r="I127" s="594"/>
    </row>
    <row r="128" spans="1:11">
      <c r="A128" s="864"/>
      <c r="B128" s="864"/>
      <c r="C128" s="1041" t="s">
        <v>737</v>
      </c>
      <c r="D128" s="1040"/>
      <c r="E128" s="591">
        <v>160.125</v>
      </c>
      <c r="F128" s="592" t="s">
        <v>314</v>
      </c>
      <c r="G128" s="593"/>
      <c r="H128" s="593">
        <f t="shared" si="6"/>
        <v>0</v>
      </c>
      <c r="I128" s="594"/>
    </row>
    <row r="129" spans="1:9">
      <c r="A129" s="864"/>
      <c r="B129" s="864"/>
      <c r="C129" s="1041" t="s">
        <v>739</v>
      </c>
      <c r="D129" s="1040"/>
      <c r="E129" s="591">
        <v>229.6875</v>
      </c>
      <c r="F129" s="592" t="s">
        <v>314</v>
      </c>
      <c r="G129" s="593"/>
      <c r="H129" s="593">
        <f t="shared" si="6"/>
        <v>0</v>
      </c>
      <c r="I129" s="594"/>
    </row>
    <row r="130" spans="1:9">
      <c r="A130" s="864"/>
      <c r="B130" s="864"/>
      <c r="C130" s="1041" t="s">
        <v>741</v>
      </c>
      <c r="D130" s="1040"/>
      <c r="E130" s="591">
        <v>270.375</v>
      </c>
      <c r="F130" s="592" t="s">
        <v>314</v>
      </c>
      <c r="G130" s="593"/>
      <c r="H130" s="593">
        <f t="shared" si="6"/>
        <v>0</v>
      </c>
      <c r="I130" s="594"/>
    </row>
    <row r="131" spans="1:9">
      <c r="A131" s="864"/>
      <c r="B131" s="864"/>
      <c r="C131" s="1041" t="s">
        <v>742</v>
      </c>
      <c r="D131" s="1040"/>
      <c r="E131" s="591">
        <v>170.625</v>
      </c>
      <c r="F131" s="592" t="s">
        <v>314</v>
      </c>
      <c r="G131" s="593"/>
      <c r="H131" s="593">
        <f t="shared" si="6"/>
        <v>0</v>
      </c>
      <c r="I131" s="594"/>
    </row>
    <row r="132" spans="1:9">
      <c r="A132" s="864"/>
      <c r="B132" s="864"/>
      <c r="C132" s="1041" t="s">
        <v>743</v>
      </c>
      <c r="D132" s="1040"/>
      <c r="E132" s="591">
        <v>153.890625</v>
      </c>
      <c r="F132" s="592" t="s">
        <v>285</v>
      </c>
      <c r="G132" s="593"/>
      <c r="H132" s="593">
        <f t="shared" si="6"/>
        <v>0</v>
      </c>
      <c r="I132" s="594"/>
    </row>
    <row r="133" spans="1:9" ht="13.5" thickBot="1">
      <c r="A133" s="117"/>
      <c r="B133" s="117" t="s">
        <v>27</v>
      </c>
      <c r="D133" s="1044"/>
      <c r="F133" s="117"/>
      <c r="G133" s="749"/>
    </row>
    <row r="134" spans="1:9" ht="15.75" thickTop="1">
      <c r="A134" s="621" t="s">
        <v>31</v>
      </c>
      <c r="B134" s="622"/>
      <c r="C134" s="623" t="s">
        <v>66</v>
      </c>
      <c r="D134" s="767"/>
      <c r="E134" s="625"/>
      <c r="F134" s="626"/>
      <c r="G134" s="627" t="s">
        <v>65</v>
      </c>
      <c r="H134" s="627">
        <f>SUM(H75:H133)</f>
        <v>0</v>
      </c>
    </row>
    <row r="135" spans="1:9">
      <c r="D135" s="1033"/>
      <c r="E135" s="776"/>
      <c r="F135" s="777"/>
      <c r="G135" s="778"/>
      <c r="H135" s="778"/>
    </row>
    <row r="136" spans="1:9">
      <c r="A136" s="562" t="s">
        <v>44</v>
      </c>
      <c r="B136" s="1034"/>
      <c r="C136" s="753" t="s">
        <v>45</v>
      </c>
      <c r="D136" s="1035" t="s">
        <v>46</v>
      </c>
      <c r="E136" s="770" t="s">
        <v>47</v>
      </c>
      <c r="F136" s="770" t="s">
        <v>48</v>
      </c>
      <c r="G136" s="635" t="s">
        <v>49</v>
      </c>
      <c r="H136" s="636" t="s">
        <v>50</v>
      </c>
    </row>
    <row r="137" spans="1:9" ht="13.5" thickBot="1">
      <c r="A137" s="570" t="s">
        <v>51</v>
      </c>
      <c r="B137" s="1036"/>
      <c r="C137" s="756" t="s">
        <v>51</v>
      </c>
      <c r="D137" s="1037"/>
      <c r="E137" s="771" t="s">
        <v>51</v>
      </c>
      <c r="F137" s="772"/>
      <c r="G137" s="639" t="s">
        <v>52</v>
      </c>
      <c r="H137" s="640"/>
    </row>
    <row r="138" spans="1:9" ht="13.5" thickTop="1">
      <c r="A138" s="578" t="s">
        <v>96</v>
      </c>
      <c r="B138" s="1038"/>
      <c r="C138" s="759" t="s">
        <v>464</v>
      </c>
      <c r="D138" s="1039"/>
      <c r="E138" s="773"/>
      <c r="F138" s="774"/>
      <c r="G138" s="775"/>
      <c r="H138" s="775"/>
    </row>
    <row r="139" spans="1:9">
      <c r="D139" s="1033"/>
      <c r="E139" s="776"/>
      <c r="F139" s="777"/>
      <c r="G139" s="778"/>
      <c r="H139" s="778"/>
    </row>
    <row r="140" spans="1:9" ht="25.5">
      <c r="A140" s="751">
        <v>60</v>
      </c>
      <c r="B140" s="1045" t="s">
        <v>95</v>
      </c>
      <c r="C140" s="1028" t="s">
        <v>748</v>
      </c>
      <c r="D140" s="1033"/>
      <c r="E140" s="776"/>
      <c r="F140" s="777"/>
      <c r="G140" s="778"/>
      <c r="H140" s="778"/>
    </row>
    <row r="141" spans="1:9" ht="33.75">
      <c r="B141" s="1045"/>
      <c r="C141" s="1041" t="s">
        <v>733</v>
      </c>
      <c r="D141" s="1033" t="s">
        <v>749</v>
      </c>
      <c r="E141" s="591">
        <v>7.5</v>
      </c>
      <c r="F141" s="592" t="s">
        <v>318</v>
      </c>
      <c r="G141" s="778"/>
      <c r="H141" s="593">
        <f t="shared" ref="H141:H149" si="7">G141*E141</f>
        <v>0</v>
      </c>
    </row>
    <row r="142" spans="1:9">
      <c r="B142" s="1045"/>
      <c r="C142" s="1041" t="s">
        <v>735</v>
      </c>
      <c r="D142" s="1033" t="s">
        <v>750</v>
      </c>
      <c r="E142" s="591">
        <v>4</v>
      </c>
      <c r="F142" s="592" t="s">
        <v>318</v>
      </c>
      <c r="G142" s="778"/>
      <c r="H142" s="593">
        <f t="shared" si="7"/>
        <v>0</v>
      </c>
    </row>
    <row r="143" spans="1:9">
      <c r="B143" s="1045"/>
      <c r="C143" s="1041"/>
      <c r="D143" s="1033" t="s">
        <v>751</v>
      </c>
      <c r="E143" s="591">
        <v>2</v>
      </c>
      <c r="F143" s="592" t="s">
        <v>752</v>
      </c>
      <c r="G143" s="778"/>
      <c r="H143" s="593">
        <f t="shared" si="7"/>
        <v>0</v>
      </c>
    </row>
    <row r="144" spans="1:9">
      <c r="B144" s="1045"/>
      <c r="C144" s="1041" t="s">
        <v>737</v>
      </c>
      <c r="D144" s="1033" t="s">
        <v>753</v>
      </c>
      <c r="E144" s="591">
        <v>10</v>
      </c>
      <c r="F144" s="592" t="s">
        <v>318</v>
      </c>
      <c r="G144" s="778"/>
      <c r="H144" s="593">
        <f t="shared" si="7"/>
        <v>0</v>
      </c>
    </row>
    <row r="145" spans="1:10">
      <c r="B145" s="1045"/>
      <c r="C145" s="1041" t="s">
        <v>739</v>
      </c>
      <c r="D145" s="1033" t="s">
        <v>753</v>
      </c>
      <c r="E145" s="591">
        <v>11</v>
      </c>
      <c r="F145" s="592" t="s">
        <v>318</v>
      </c>
      <c r="G145" s="778"/>
      <c r="H145" s="593">
        <f t="shared" si="7"/>
        <v>0</v>
      </c>
    </row>
    <row r="146" spans="1:10">
      <c r="B146" s="1045"/>
      <c r="C146" s="1041" t="s">
        <v>741</v>
      </c>
      <c r="D146" s="1033" t="s">
        <v>750</v>
      </c>
      <c r="E146" s="591">
        <v>14</v>
      </c>
      <c r="F146" s="592" t="s">
        <v>318</v>
      </c>
      <c r="G146" s="778"/>
      <c r="H146" s="593">
        <f t="shared" si="7"/>
        <v>0</v>
      </c>
    </row>
    <row r="147" spans="1:10">
      <c r="B147" s="1045"/>
      <c r="C147" s="1041"/>
      <c r="D147" s="1033" t="s">
        <v>751</v>
      </c>
      <c r="E147" s="591">
        <v>2</v>
      </c>
      <c r="F147" s="592" t="s">
        <v>752</v>
      </c>
      <c r="G147" s="778"/>
      <c r="H147" s="593">
        <f t="shared" si="7"/>
        <v>0</v>
      </c>
    </row>
    <row r="148" spans="1:10">
      <c r="B148" s="1045"/>
      <c r="C148" s="1041" t="s">
        <v>742</v>
      </c>
      <c r="D148" s="1033" t="s">
        <v>750</v>
      </c>
      <c r="E148" s="591">
        <v>18</v>
      </c>
      <c r="F148" s="592" t="s">
        <v>318</v>
      </c>
      <c r="G148" s="778"/>
      <c r="H148" s="593">
        <f t="shared" si="7"/>
        <v>0</v>
      </c>
    </row>
    <row r="149" spans="1:10">
      <c r="B149" s="1045"/>
      <c r="C149" s="1041"/>
      <c r="D149" s="1033" t="s">
        <v>754</v>
      </c>
      <c r="E149" s="591">
        <v>1</v>
      </c>
      <c r="F149" s="592" t="s">
        <v>752</v>
      </c>
      <c r="G149" s="778"/>
      <c r="H149" s="593">
        <f t="shared" si="7"/>
        <v>0</v>
      </c>
    </row>
    <row r="150" spans="1:10" ht="13.5" thickBot="1">
      <c r="B150" s="1045"/>
      <c r="C150" s="1041"/>
      <c r="D150" s="1033"/>
      <c r="E150" s="591"/>
      <c r="F150" s="592"/>
      <c r="G150" s="778"/>
      <c r="H150" s="593"/>
    </row>
    <row r="151" spans="1:10" ht="15.75" thickTop="1">
      <c r="A151" s="621" t="s">
        <v>96</v>
      </c>
      <c r="B151" s="622"/>
      <c r="C151" s="623" t="s">
        <v>464</v>
      </c>
      <c r="D151" s="767"/>
      <c r="E151" s="625"/>
      <c r="F151" s="626"/>
      <c r="G151" s="627" t="s">
        <v>65</v>
      </c>
      <c r="H151" s="627">
        <f>SUM(H139:H150)</f>
        <v>0</v>
      </c>
    </row>
    <row r="152" spans="1:10">
      <c r="D152" s="1033"/>
      <c r="E152" s="776"/>
      <c r="F152" s="777"/>
      <c r="G152" s="778"/>
      <c r="H152" s="778"/>
      <c r="I152" s="597"/>
    </row>
    <row r="153" spans="1:10" s="776" customFormat="1">
      <c r="A153" s="562" t="s">
        <v>44</v>
      </c>
      <c r="B153" s="1034"/>
      <c r="C153" s="753" t="s">
        <v>45</v>
      </c>
      <c r="D153" s="1035" t="s">
        <v>46</v>
      </c>
      <c r="E153" s="770" t="s">
        <v>47</v>
      </c>
      <c r="F153" s="770" t="s">
        <v>48</v>
      </c>
      <c r="G153" s="635" t="s">
        <v>49</v>
      </c>
      <c r="H153" s="636" t="s">
        <v>50</v>
      </c>
    </row>
    <row r="154" spans="1:10" ht="13.5" thickBot="1">
      <c r="A154" s="570" t="s">
        <v>51</v>
      </c>
      <c r="B154" s="1036"/>
      <c r="C154" s="756" t="s">
        <v>51</v>
      </c>
      <c r="D154" s="1037"/>
      <c r="E154" s="771" t="s">
        <v>51</v>
      </c>
      <c r="F154" s="772"/>
      <c r="G154" s="639" t="s">
        <v>52</v>
      </c>
      <c r="H154" s="640"/>
    </row>
    <row r="155" spans="1:10" ht="13.5" thickTop="1">
      <c r="A155" s="578" t="s">
        <v>105</v>
      </c>
      <c r="B155" s="1038"/>
      <c r="C155" s="759" t="s">
        <v>3</v>
      </c>
      <c r="D155" s="1039"/>
      <c r="E155" s="773"/>
      <c r="F155" s="774"/>
      <c r="G155" s="775"/>
      <c r="H155" s="775"/>
    </row>
    <row r="156" spans="1:10" s="776" customFormat="1">
      <c r="A156" s="785"/>
      <c r="B156" s="785"/>
      <c r="D156" s="1046"/>
      <c r="F156" s="777"/>
      <c r="G156" s="778"/>
      <c r="H156" s="778"/>
    </row>
    <row r="157" spans="1:10" s="661" customFormat="1">
      <c r="A157" s="660">
        <v>79</v>
      </c>
      <c r="B157" s="660">
        <v>311</v>
      </c>
      <c r="C157" s="661" t="s">
        <v>19</v>
      </c>
      <c r="D157" s="662" t="s">
        <v>467</v>
      </c>
      <c r="E157" s="663">
        <v>20</v>
      </c>
      <c r="F157" s="592" t="s">
        <v>18</v>
      </c>
      <c r="G157" s="593">
        <v>45</v>
      </c>
      <c r="H157" s="593">
        <f>G157*E157</f>
        <v>900</v>
      </c>
      <c r="I157" s="603"/>
      <c r="J157" s="663"/>
    </row>
    <row r="158" spans="1:10" s="686" customFormat="1" ht="14.25">
      <c r="A158" s="681"/>
      <c r="B158" s="682"/>
      <c r="C158" s="683"/>
      <c r="D158" s="786"/>
      <c r="G158" s="687"/>
      <c r="H158" s="687"/>
      <c r="J158" s="685"/>
    </row>
    <row r="159" spans="1:10" s="661" customFormat="1">
      <c r="A159" s="660">
        <v>79</v>
      </c>
      <c r="B159" s="660">
        <v>351</v>
      </c>
      <c r="C159" s="661" t="s">
        <v>254</v>
      </c>
      <c r="D159" s="662" t="s">
        <v>467</v>
      </c>
      <c r="E159" s="663">
        <v>10</v>
      </c>
      <c r="F159" s="592" t="s">
        <v>18</v>
      </c>
      <c r="G159" s="593">
        <v>45</v>
      </c>
      <c r="H159" s="593">
        <f>G159*E159</f>
        <v>450</v>
      </c>
      <c r="I159" s="603"/>
      <c r="J159" s="663"/>
    </row>
    <row r="160" spans="1:10" s="658" customFormat="1">
      <c r="A160" s="657"/>
      <c r="B160" s="657"/>
      <c r="D160" s="787"/>
      <c r="E160" s="934"/>
      <c r="F160" s="642"/>
      <c r="G160" s="643"/>
      <c r="H160" s="643"/>
      <c r="J160" s="934"/>
    </row>
    <row r="161" spans="1:10" s="661" customFormat="1" ht="33.75">
      <c r="A161" s="660">
        <v>79</v>
      </c>
      <c r="B161" s="660">
        <v>514</v>
      </c>
      <c r="C161" s="661" t="s">
        <v>375</v>
      </c>
      <c r="D161" s="662" t="s">
        <v>755</v>
      </c>
      <c r="E161" s="663">
        <v>1</v>
      </c>
      <c r="F161" s="592" t="s">
        <v>10</v>
      </c>
      <c r="G161" s="593"/>
      <c r="H161" s="593">
        <f>G161*E161</f>
        <v>0</v>
      </c>
      <c r="I161" s="603"/>
      <c r="J161" s="663"/>
    </row>
    <row r="162" spans="1:10" s="776" customFormat="1" ht="13.5" thickBot="1">
      <c r="A162" s="1047"/>
      <c r="B162" s="1047"/>
      <c r="C162" s="1048"/>
      <c r="D162" s="1049"/>
      <c r="E162" s="1048"/>
      <c r="F162" s="1050"/>
      <c r="G162" s="1051"/>
      <c r="H162" s="1051"/>
    </row>
    <row r="163" spans="1:10" ht="15.75" thickTop="1">
      <c r="A163" s="621" t="s">
        <v>105</v>
      </c>
      <c r="B163" s="622"/>
      <c r="C163" s="623" t="s">
        <v>3</v>
      </c>
      <c r="D163" s="767"/>
      <c r="E163" s="625"/>
      <c r="F163" s="626"/>
      <c r="G163" s="627" t="s">
        <v>65</v>
      </c>
      <c r="H163" s="627">
        <f>SUM(H155:H162)</f>
        <v>1350</v>
      </c>
    </row>
    <row r="164" spans="1:10">
      <c r="D164" s="1033"/>
    </row>
    <row r="165" spans="1:10">
      <c r="D165" s="1033"/>
    </row>
    <row r="166" spans="1:10">
      <c r="D166" s="1033"/>
    </row>
    <row r="167" spans="1:10">
      <c r="D167" s="1033"/>
    </row>
    <row r="168" spans="1:10">
      <c r="D168" s="1033"/>
    </row>
    <row r="169" spans="1:10">
      <c r="D169" s="1033"/>
    </row>
    <row r="170" spans="1:10">
      <c r="D170" s="1033"/>
    </row>
    <row r="171" spans="1:10">
      <c r="A171" s="117"/>
      <c r="B171" s="117"/>
      <c r="D171" s="1033"/>
      <c r="F171" s="117"/>
      <c r="G171" s="117"/>
      <c r="H171" s="117"/>
    </row>
    <row r="172" spans="1:10">
      <c r="A172" s="117"/>
      <c r="B172" s="117"/>
      <c r="D172" s="1033"/>
      <c r="F172" s="117"/>
      <c r="G172" s="117"/>
      <c r="H172" s="117"/>
    </row>
    <row r="173" spans="1:10">
      <c r="A173" s="117"/>
      <c r="B173" s="117"/>
      <c r="D173" s="1033"/>
      <c r="F173" s="117"/>
      <c r="G173" s="117"/>
      <c r="H173" s="117"/>
    </row>
    <row r="174" spans="1:10">
      <c r="A174" s="117"/>
      <c r="B174" s="117"/>
      <c r="D174" s="1033"/>
      <c r="F174" s="117"/>
      <c r="G174" s="117"/>
      <c r="H174" s="117"/>
    </row>
    <row r="175" spans="1:10">
      <c r="A175" s="117"/>
      <c r="B175" s="117"/>
      <c r="D175" s="1033"/>
      <c r="F175" s="117"/>
      <c r="G175" s="117"/>
      <c r="H175" s="117"/>
    </row>
    <row r="176" spans="1:10">
      <c r="A176" s="117"/>
      <c r="B176" s="117"/>
      <c r="D176" s="1033"/>
      <c r="F176" s="117"/>
      <c r="G176" s="117"/>
      <c r="H176" s="117"/>
    </row>
    <row r="177" spans="1:8">
      <c r="A177" s="117"/>
      <c r="B177" s="117"/>
      <c r="D177" s="1033"/>
      <c r="F177" s="117"/>
      <c r="G177" s="117"/>
      <c r="H177" s="117"/>
    </row>
    <row r="178" spans="1:8">
      <c r="A178" s="117"/>
      <c r="B178" s="117"/>
      <c r="D178" s="1033"/>
      <c r="F178" s="117"/>
      <c r="G178" s="117"/>
      <c r="H178" s="117"/>
    </row>
    <row r="179" spans="1:8">
      <c r="A179" s="117"/>
      <c r="B179" s="117"/>
      <c r="D179" s="1033"/>
      <c r="F179" s="117"/>
      <c r="G179" s="117"/>
      <c r="H179" s="117"/>
    </row>
    <row r="180" spans="1:8">
      <c r="A180" s="117"/>
      <c r="B180" s="117"/>
      <c r="D180" s="1033"/>
      <c r="F180" s="117"/>
      <c r="G180" s="117"/>
      <c r="H180" s="117"/>
    </row>
    <row r="181" spans="1:8">
      <c r="A181" s="117"/>
      <c r="B181" s="117"/>
      <c r="D181" s="1033"/>
      <c r="F181" s="117"/>
      <c r="G181" s="117"/>
      <c r="H181" s="117"/>
    </row>
    <row r="182" spans="1:8">
      <c r="A182" s="117"/>
      <c r="B182" s="117"/>
      <c r="D182" s="1033"/>
      <c r="F182" s="117"/>
      <c r="G182" s="117"/>
      <c r="H182" s="117"/>
    </row>
    <row r="183" spans="1:8">
      <c r="A183" s="117"/>
      <c r="B183" s="117"/>
      <c r="D183" s="1033"/>
      <c r="F183" s="117"/>
      <c r="G183" s="117"/>
      <c r="H183" s="117"/>
    </row>
    <row r="184" spans="1:8">
      <c r="A184" s="117"/>
      <c r="B184" s="117"/>
      <c r="D184" s="1033"/>
      <c r="F184" s="117"/>
      <c r="G184" s="117"/>
      <c r="H184" s="117"/>
    </row>
    <row r="185" spans="1:8">
      <c r="A185" s="117"/>
      <c r="B185" s="117"/>
      <c r="D185" s="1033"/>
      <c r="F185" s="117"/>
      <c r="G185" s="117"/>
      <c r="H185" s="117"/>
    </row>
    <row r="186" spans="1:8">
      <c r="A186" s="117"/>
      <c r="B186" s="117"/>
      <c r="D186" s="1033"/>
      <c r="F186" s="117"/>
      <c r="G186" s="117"/>
      <c r="H186" s="117"/>
    </row>
    <row r="187" spans="1:8">
      <c r="D187" s="1033"/>
      <c r="G187" s="117"/>
      <c r="H187" s="117"/>
    </row>
    <row r="188" spans="1:8">
      <c r="D188" s="1033"/>
      <c r="G188" s="117"/>
      <c r="H188" s="117"/>
    </row>
    <row r="189" spans="1:8">
      <c r="D189" s="1033"/>
      <c r="G189" s="117"/>
      <c r="H189" s="117"/>
    </row>
    <row r="190" spans="1:8">
      <c r="D190" s="1033"/>
      <c r="G190" s="117"/>
      <c r="H190" s="117"/>
    </row>
    <row r="191" spans="1:8">
      <c r="A191" s="117"/>
      <c r="B191" s="117"/>
      <c r="D191" s="1052"/>
      <c r="F191" s="117"/>
      <c r="G191" s="117"/>
      <c r="H191" s="117"/>
    </row>
    <row r="192" spans="1:8">
      <c r="A192" s="117"/>
      <c r="B192" s="117"/>
      <c r="D192" s="1052"/>
      <c r="F192" s="117"/>
      <c r="G192" s="117"/>
      <c r="H192" s="117"/>
    </row>
    <row r="193" spans="1:8">
      <c r="D193" s="1033"/>
      <c r="G193" s="117"/>
      <c r="H193" s="117"/>
    </row>
    <row r="194" spans="1:8">
      <c r="D194" s="1033"/>
      <c r="G194" s="117"/>
      <c r="H194" s="117"/>
    </row>
    <row r="195" spans="1:8">
      <c r="D195" s="1033"/>
      <c r="G195" s="117"/>
      <c r="H195" s="117"/>
    </row>
    <row r="196" spans="1:8">
      <c r="D196" s="1033"/>
      <c r="G196" s="117"/>
      <c r="H196" s="117"/>
    </row>
    <row r="197" spans="1:8">
      <c r="D197" s="1033"/>
      <c r="G197" s="117"/>
      <c r="H197" s="117"/>
    </row>
    <row r="198" spans="1:8">
      <c r="D198" s="1033"/>
      <c r="G198" s="117"/>
      <c r="H198" s="117"/>
    </row>
    <row r="199" spans="1:8">
      <c r="D199" s="1033"/>
      <c r="G199" s="117"/>
      <c r="H199" s="117"/>
    </row>
    <row r="200" spans="1:8">
      <c r="A200" s="117"/>
      <c r="B200" s="117"/>
      <c r="D200" s="1052"/>
      <c r="F200" s="117"/>
      <c r="G200" s="117"/>
      <c r="H200" s="117"/>
    </row>
    <row r="201" spans="1:8">
      <c r="A201" s="117"/>
      <c r="B201" s="117"/>
      <c r="D201" s="1052"/>
      <c r="F201" s="117"/>
      <c r="G201" s="117"/>
      <c r="H201" s="117"/>
    </row>
    <row r="202" spans="1:8">
      <c r="D202" s="1033"/>
      <c r="G202" s="117"/>
      <c r="H202" s="117"/>
    </row>
    <row r="203" spans="1:8">
      <c r="A203" s="117"/>
      <c r="B203" s="117"/>
      <c r="D203" s="1052"/>
      <c r="F203" s="117"/>
      <c r="G203" s="117"/>
      <c r="H203" s="117"/>
    </row>
    <row r="204" spans="1:8">
      <c r="A204" s="117"/>
      <c r="B204" s="117"/>
      <c r="D204" s="1052"/>
      <c r="F204" s="117"/>
      <c r="G204" s="117"/>
      <c r="H204" s="117"/>
    </row>
  </sheetData>
  <mergeCells count="11">
    <mergeCell ref="C37:F37"/>
    <mergeCell ref="C21:G24"/>
    <mergeCell ref="C26:G29"/>
    <mergeCell ref="C30:F30"/>
    <mergeCell ref="C32:G35"/>
    <mergeCell ref="C36:F36"/>
    <mergeCell ref="A5:B5"/>
    <mergeCell ref="C5:F5"/>
    <mergeCell ref="A6:B6"/>
    <mergeCell ref="A7:B7"/>
    <mergeCell ref="F19:G19"/>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&amp;A&amp;R&amp;"Arial,Krepko"&amp;10&amp;P&amp;"Arial,Navadno" od &amp;N</oddFooter>
  </headerFooter>
  <rowBreaks count="4" manualBreakCount="4">
    <brk id="38" max="16383" man="1"/>
    <brk id="70" max="7" man="1"/>
    <brk id="134" max="7" man="1"/>
    <brk id="15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tabColor rgb="FFFFFF00"/>
  </sheetPr>
  <dimension ref="A3:J49"/>
  <sheetViews>
    <sheetView showZeros="0" view="pageBreakPreview" topLeftCell="A25" zoomScaleNormal="100" zoomScaleSheetLayoutView="100" zoomScalePageLayoutView="90" workbookViewId="0">
      <selection activeCell="F11" sqref="F11"/>
    </sheetView>
  </sheetViews>
  <sheetFormatPr defaultColWidth="8.85546875" defaultRowHeight="12.75"/>
  <cols>
    <col min="1" max="1" width="5.42578125" style="22" customWidth="1"/>
    <col min="2" max="2" width="4.85546875" style="22" customWidth="1"/>
    <col min="3" max="3" width="37.85546875" style="1" customWidth="1"/>
    <col min="4" max="4" width="24.85546875" style="79" customWidth="1"/>
    <col min="5" max="5" width="8.85546875" style="1"/>
    <col min="6" max="6" width="6.28515625" style="96" customWidth="1"/>
    <col min="7" max="7" width="10.42578125" style="1" customWidth="1"/>
    <col min="8" max="8" width="13.42578125" style="23" customWidth="1"/>
    <col min="9" max="9" width="17.28515625" style="1" customWidth="1"/>
    <col min="10" max="16384" width="8.85546875" style="1"/>
  </cols>
  <sheetData>
    <row r="3" spans="1:10" ht="18">
      <c r="A3" s="1"/>
      <c r="B3" s="1"/>
      <c r="C3" s="12" t="s">
        <v>33</v>
      </c>
      <c r="D3" s="12"/>
      <c r="E3" s="12"/>
      <c r="F3" s="12"/>
      <c r="G3" s="12"/>
      <c r="H3" s="12"/>
    </row>
    <row r="4" spans="1:10">
      <c r="A4" s="1"/>
      <c r="B4" s="1"/>
      <c r="D4" s="1"/>
      <c r="F4" s="1"/>
      <c r="H4" s="1"/>
    </row>
    <row r="5" spans="1:10" ht="45" customHeight="1">
      <c r="A5" s="1215" t="s">
        <v>9</v>
      </c>
      <c r="B5" s="1215"/>
      <c r="C5" s="1216" t="s">
        <v>138</v>
      </c>
      <c r="D5" s="1216"/>
      <c r="E5" s="1216"/>
      <c r="F5" s="1216"/>
      <c r="G5" s="13"/>
      <c r="H5" s="13"/>
    </row>
    <row r="6" spans="1:10" ht="18">
      <c r="A6" s="1217" t="s">
        <v>34</v>
      </c>
      <c r="B6" s="1217"/>
      <c r="C6" s="152" t="s">
        <v>140</v>
      </c>
      <c r="D6" s="115"/>
      <c r="E6" s="115"/>
      <c r="F6" s="115"/>
      <c r="G6" s="13"/>
      <c r="H6" s="13"/>
    </row>
    <row r="7" spans="1:10" ht="15.75">
      <c r="A7" s="1217"/>
      <c r="B7" s="1217"/>
      <c r="C7" s="877" t="s">
        <v>777</v>
      </c>
      <c r="D7" s="14"/>
      <c r="E7" s="14"/>
      <c r="F7" s="14"/>
      <c r="G7" s="14"/>
      <c r="H7" s="15"/>
    </row>
    <row r="8" spans="1:10">
      <c r="A8" s="1"/>
      <c r="B8" s="1"/>
      <c r="D8" s="1"/>
      <c r="F8" s="1"/>
      <c r="H8" s="1"/>
    </row>
    <row r="9" spans="1:10" ht="20.25">
      <c r="C9" s="525" t="s">
        <v>492</v>
      </c>
      <c r="J9" s="50"/>
    </row>
    <row r="10" spans="1:10" s="264" customFormat="1">
      <c r="A10" s="22"/>
      <c r="B10" s="22"/>
      <c r="D10" s="79"/>
      <c r="F10" s="96"/>
      <c r="H10" s="23"/>
      <c r="J10" s="265"/>
    </row>
    <row r="11" spans="1:10" s="264" customFormat="1">
      <c r="A11" s="22"/>
      <c r="B11" s="22"/>
      <c r="D11" s="79"/>
      <c r="F11" s="96"/>
      <c r="H11" s="23"/>
      <c r="J11" s="265"/>
    </row>
    <row r="12" spans="1:10" s="264" customFormat="1">
      <c r="A12" s="22"/>
      <c r="B12" s="22"/>
      <c r="D12" s="79"/>
      <c r="F12" s="96"/>
      <c r="H12" s="23"/>
      <c r="J12" s="265"/>
    </row>
    <row r="13" spans="1:10" s="264" customFormat="1">
      <c r="A13" s="22"/>
      <c r="B13" s="22"/>
      <c r="D13" s="79"/>
      <c r="F13" s="96"/>
      <c r="H13" s="23"/>
      <c r="J13" s="265"/>
    </row>
    <row r="14" spans="1:10" s="264" customFormat="1">
      <c r="A14" s="22"/>
      <c r="B14" s="22"/>
      <c r="D14" s="79"/>
      <c r="F14" s="96"/>
      <c r="H14" s="23"/>
      <c r="J14" s="265"/>
    </row>
    <row r="15" spans="1:10" s="264" customFormat="1">
      <c r="A15" s="22"/>
      <c r="B15" s="22"/>
      <c r="D15" s="79"/>
      <c r="F15" s="96"/>
      <c r="H15" s="23"/>
      <c r="J15" s="265"/>
    </row>
    <row r="16" spans="1:10" ht="18">
      <c r="C16" s="520"/>
      <c r="J16" s="50"/>
    </row>
    <row r="17" spans="3:10">
      <c r="C17" s="264" t="s">
        <v>376</v>
      </c>
      <c r="J17" s="50"/>
    </row>
    <row r="18" spans="3:10">
      <c r="J18" s="50"/>
    </row>
    <row r="19" spans="3:10">
      <c r="J19" s="50"/>
    </row>
    <row r="20" spans="3:10">
      <c r="J20" s="50"/>
    </row>
    <row r="21" spans="3:10">
      <c r="J21" s="50"/>
    </row>
    <row r="22" spans="3:10">
      <c r="J22" s="50"/>
    </row>
    <row r="23" spans="3:10">
      <c r="J23" s="50"/>
    </row>
    <row r="24" spans="3:10">
      <c r="J24" s="50"/>
    </row>
    <row r="25" spans="3:10">
      <c r="J25" s="50"/>
    </row>
    <row r="26" spans="3:10">
      <c r="J26" s="50"/>
    </row>
    <row r="27" spans="3:10">
      <c r="J27" s="50"/>
    </row>
    <row r="28" spans="3:10">
      <c r="J28" s="50"/>
    </row>
    <row r="29" spans="3:10">
      <c r="J29" s="50"/>
    </row>
    <row r="30" spans="3:10">
      <c r="J30" s="50"/>
    </row>
    <row r="31" spans="3:10">
      <c r="J31" s="50"/>
    </row>
    <row r="33" spans="1:8" ht="35.450000000000003" customHeight="1"/>
    <row r="35" spans="1:8" ht="16.899999999999999" customHeight="1"/>
    <row r="36" spans="1:8">
      <c r="A36" s="1"/>
      <c r="B36" s="1"/>
      <c r="D36" s="1"/>
      <c r="F36" s="1"/>
      <c r="H36" s="1"/>
    </row>
    <row r="37" spans="1:8">
      <c r="A37" s="1"/>
      <c r="B37" s="1"/>
      <c r="D37" s="1"/>
      <c r="F37" s="1"/>
      <c r="H37" s="1"/>
    </row>
    <row r="45" spans="1:8">
      <c r="A45" s="1"/>
      <c r="B45" s="1"/>
      <c r="D45" s="1"/>
      <c r="F45" s="1"/>
      <c r="H45" s="1"/>
    </row>
    <row r="46" spans="1:8">
      <c r="A46" s="1"/>
      <c r="B46" s="1"/>
      <c r="D46" s="1"/>
      <c r="F46" s="1"/>
      <c r="H46" s="1"/>
    </row>
    <row r="48" spans="1:8">
      <c r="A48" s="1"/>
      <c r="B48" s="1"/>
      <c r="D48" s="1"/>
      <c r="F48" s="1"/>
      <c r="H48" s="1"/>
    </row>
    <row r="49" s="1" customFormat="1"/>
  </sheetData>
  <mergeCells count="4">
    <mergeCell ref="A5:B5"/>
    <mergeCell ref="C5:F5"/>
    <mergeCell ref="A6:B6"/>
    <mergeCell ref="A7:B7"/>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tabColor rgb="FFFFFF00"/>
  </sheetPr>
  <dimension ref="A3:N195"/>
  <sheetViews>
    <sheetView showZeros="0" view="pageBreakPreview" topLeftCell="A139" zoomScaleNormal="100" zoomScaleSheetLayoutView="100" zoomScalePageLayoutView="90" workbookViewId="0">
      <selection activeCell="G133" sqref="G133"/>
    </sheetView>
  </sheetViews>
  <sheetFormatPr defaultColWidth="8.85546875" defaultRowHeight="12.75"/>
  <cols>
    <col min="1" max="1" width="5.42578125" style="22" customWidth="1"/>
    <col min="2" max="2" width="4.85546875" style="22" customWidth="1"/>
    <col min="3" max="3" width="37.85546875" style="264" customWidth="1"/>
    <col min="4" max="4" width="24.85546875" style="79" customWidth="1"/>
    <col min="5" max="5" width="8.85546875" style="264"/>
    <col min="6" max="6" width="6.28515625" style="96" customWidth="1"/>
    <col min="7" max="7" width="10.42578125" style="264" customWidth="1"/>
    <col min="8" max="8" width="13.42578125" style="23" customWidth="1"/>
    <col min="9" max="9" width="17.28515625" style="264" customWidth="1"/>
    <col min="10" max="16384" width="8.85546875" style="264"/>
  </cols>
  <sheetData>
    <row r="3" spans="1:8" ht="18">
      <c r="A3" s="264"/>
      <c r="B3" s="264"/>
      <c r="C3" s="12" t="s">
        <v>716</v>
      </c>
      <c r="D3" s="12"/>
      <c r="E3" s="12"/>
      <c r="F3" s="12"/>
      <c r="G3" s="12"/>
      <c r="H3" s="12"/>
    </row>
    <row r="4" spans="1:8">
      <c r="A4" s="264"/>
      <c r="B4" s="264"/>
      <c r="D4" s="264"/>
      <c r="F4" s="264"/>
      <c r="H4" s="264"/>
    </row>
    <row r="5" spans="1:8" ht="45" customHeight="1">
      <c r="A5" s="1215" t="s">
        <v>9</v>
      </c>
      <c r="B5" s="1215"/>
      <c r="C5" s="1216" t="s">
        <v>138</v>
      </c>
      <c r="D5" s="1216"/>
      <c r="E5" s="1216"/>
      <c r="F5" s="1216"/>
      <c r="G5" s="13"/>
      <c r="H5" s="13"/>
    </row>
    <row r="6" spans="1:8" ht="18">
      <c r="A6" s="1217" t="s">
        <v>34</v>
      </c>
      <c r="B6" s="1217"/>
      <c r="C6" s="152" t="s">
        <v>141</v>
      </c>
      <c r="D6" s="301"/>
      <c r="E6" s="301"/>
      <c r="F6" s="301"/>
      <c r="G6" s="13"/>
      <c r="H6" s="13"/>
    </row>
    <row r="7" spans="1:8" ht="15.75">
      <c r="A7" s="1217"/>
      <c r="B7" s="1217"/>
      <c r="C7" s="1150" t="s">
        <v>722</v>
      </c>
      <c r="D7" s="14"/>
      <c r="E7" s="14"/>
      <c r="F7" s="14"/>
      <c r="G7" s="14"/>
      <c r="H7" s="15"/>
    </row>
    <row r="8" spans="1:8">
      <c r="A8" s="264"/>
      <c r="B8" s="264"/>
      <c r="D8" s="264"/>
      <c r="F8" s="264"/>
      <c r="H8" s="264"/>
    </row>
    <row r="9" spans="1:8" ht="15.75" customHeight="1">
      <c r="A9" s="264"/>
      <c r="B9" s="2"/>
      <c r="C9" s="2" t="s">
        <v>35</v>
      </c>
      <c r="D9" s="16"/>
      <c r="E9" s="118"/>
      <c r="F9" s="118"/>
      <c r="G9" s="118"/>
      <c r="H9" s="102">
        <f>H48</f>
        <v>0</v>
      </c>
    </row>
    <row r="10" spans="1:8">
      <c r="A10" s="264"/>
      <c r="B10" s="264"/>
      <c r="D10" s="264"/>
      <c r="E10" s="104"/>
      <c r="F10" s="105"/>
      <c r="G10" s="104"/>
      <c r="H10" s="102"/>
    </row>
    <row r="11" spans="1:8" ht="15">
      <c r="A11" s="264"/>
      <c r="B11" s="2"/>
      <c r="C11" s="2" t="s">
        <v>36</v>
      </c>
      <c r="D11" s="16"/>
      <c r="E11" s="118"/>
      <c r="F11" s="118"/>
      <c r="G11" s="118"/>
      <c r="H11" s="102">
        <f>H84</f>
        <v>0</v>
      </c>
    </row>
    <row r="12" spans="1:8">
      <c r="A12" s="264"/>
      <c r="B12" s="264"/>
      <c r="D12" s="264"/>
      <c r="E12" s="104"/>
      <c r="F12" s="105"/>
      <c r="G12" s="104"/>
      <c r="H12" s="102"/>
    </row>
    <row r="13" spans="1:8" ht="15">
      <c r="A13" s="264"/>
      <c r="B13" s="2"/>
      <c r="C13" s="2" t="s">
        <v>38</v>
      </c>
      <c r="D13" s="16"/>
      <c r="E13" s="119"/>
      <c r="F13" s="118"/>
      <c r="G13" s="118"/>
      <c r="H13" s="102">
        <f>H139</f>
        <v>0</v>
      </c>
    </row>
    <row r="14" spans="1:8">
      <c r="A14" s="264"/>
      <c r="B14" s="264"/>
      <c r="D14" s="264"/>
      <c r="E14" s="104"/>
      <c r="F14" s="105"/>
      <c r="G14" s="104"/>
      <c r="H14" s="102"/>
    </row>
    <row r="15" spans="1:8" ht="15">
      <c r="A15" s="264"/>
      <c r="B15" s="2"/>
      <c r="C15" s="17" t="s">
        <v>41</v>
      </c>
      <c r="D15" s="18"/>
      <c r="E15" s="119"/>
      <c r="F15" s="118"/>
      <c r="G15" s="118"/>
      <c r="H15" s="102">
        <f>H154</f>
        <v>2790</v>
      </c>
    </row>
    <row r="16" spans="1:8" ht="15">
      <c r="A16" s="264"/>
      <c r="B16" s="2"/>
      <c r="C16" s="17"/>
      <c r="D16" s="297"/>
      <c r="E16" s="106"/>
      <c r="F16" s="107"/>
      <c r="G16" s="106"/>
      <c r="H16" s="102"/>
    </row>
    <row r="17" spans="1:12" ht="15.75" thickBot="1">
      <c r="A17" s="264"/>
      <c r="B17" s="2"/>
      <c r="C17" s="3"/>
      <c r="D17" s="298"/>
      <c r="E17" s="120"/>
      <c r="F17" s="120"/>
      <c r="G17" s="120"/>
      <c r="H17" s="103"/>
    </row>
    <row r="18" spans="1:12">
      <c r="A18" s="264"/>
      <c r="B18" s="264"/>
      <c r="D18" s="264"/>
      <c r="E18" s="108"/>
      <c r="F18" s="108"/>
      <c r="G18" s="108"/>
      <c r="H18" s="264"/>
    </row>
    <row r="19" spans="1:12" ht="15.75">
      <c r="A19" s="264"/>
      <c r="B19" s="2"/>
      <c r="C19" s="2"/>
      <c r="D19" s="19" t="s">
        <v>2</v>
      </c>
      <c r="E19" s="108"/>
      <c r="F19" s="1214"/>
      <c r="G19" s="1214"/>
      <c r="H19" s="109">
        <f>SUM(H9:H18)</f>
        <v>2790</v>
      </c>
    </row>
    <row r="20" spans="1:12" ht="15">
      <c r="A20" s="264"/>
      <c r="B20" s="264"/>
      <c r="D20" s="264"/>
      <c r="E20" s="108"/>
      <c r="F20" s="104"/>
      <c r="G20" s="104"/>
      <c r="H20" s="110"/>
    </row>
    <row r="21" spans="1:12">
      <c r="A21" s="264"/>
      <c r="B21" s="264"/>
      <c r="D21" s="264"/>
      <c r="F21" s="264"/>
      <c r="H21" s="264"/>
    </row>
    <row r="22" spans="1:12" ht="12.75" customHeight="1">
      <c r="A22" s="264"/>
      <c r="B22" s="264"/>
      <c r="C22" s="1206" t="s">
        <v>42</v>
      </c>
      <c r="D22" s="1206"/>
      <c r="E22" s="1206"/>
      <c r="F22" s="1206"/>
      <c r="G22" s="1206"/>
      <c r="H22" s="20"/>
    </row>
    <row r="23" spans="1:12">
      <c r="A23" s="264"/>
      <c r="B23" s="264"/>
      <c r="C23" s="1206"/>
      <c r="D23" s="1206"/>
      <c r="E23" s="1206"/>
      <c r="F23" s="1206"/>
      <c r="G23" s="1206"/>
      <c r="H23" s="20"/>
    </row>
    <row r="24" spans="1:12">
      <c r="A24" s="264"/>
      <c r="B24" s="264"/>
      <c r="C24" s="1206"/>
      <c r="D24" s="1206"/>
      <c r="E24" s="1206"/>
      <c r="F24" s="1206"/>
      <c r="G24" s="1206"/>
      <c r="H24" s="20"/>
    </row>
    <row r="25" spans="1:12">
      <c r="A25" s="264"/>
      <c r="B25" s="264"/>
      <c r="C25" s="1206"/>
      <c r="D25" s="1206"/>
      <c r="E25" s="1206"/>
      <c r="F25" s="1206"/>
      <c r="G25" s="1206"/>
      <c r="H25" s="20"/>
    </row>
    <row r="26" spans="1:12">
      <c r="A26" s="264"/>
      <c r="B26" s="264"/>
      <c r="D26" s="264"/>
      <c r="F26" s="264"/>
      <c r="H26" s="264"/>
    </row>
    <row r="27" spans="1:12" ht="12.75" customHeight="1">
      <c r="A27" s="264"/>
      <c r="B27" s="264"/>
      <c r="C27" s="1206" t="s">
        <v>43</v>
      </c>
      <c r="D27" s="1206"/>
      <c r="E27" s="1206"/>
      <c r="F27" s="1206"/>
      <c r="G27" s="1206"/>
      <c r="H27" s="20"/>
    </row>
    <row r="28" spans="1:12">
      <c r="A28" s="264"/>
      <c r="B28" s="264"/>
      <c r="C28" s="1206"/>
      <c r="D28" s="1206"/>
      <c r="E28" s="1206"/>
      <c r="F28" s="1206"/>
      <c r="G28" s="1206"/>
      <c r="H28" s="20"/>
    </row>
    <row r="29" spans="1:12">
      <c r="A29" s="264"/>
      <c r="B29" s="264"/>
      <c r="C29" s="1206"/>
      <c r="D29" s="1206"/>
      <c r="E29" s="1206"/>
      <c r="F29" s="1206"/>
      <c r="G29" s="1206"/>
      <c r="H29" s="21"/>
      <c r="I29" s="21"/>
      <c r="J29" s="21"/>
      <c r="K29" s="21"/>
      <c r="L29" s="21"/>
    </row>
    <row r="30" spans="1:12">
      <c r="A30" s="264"/>
      <c r="B30" s="264"/>
      <c r="C30" s="1206"/>
      <c r="D30" s="1206"/>
      <c r="E30" s="1206"/>
      <c r="F30" s="1206"/>
      <c r="G30" s="1206"/>
      <c r="H30" s="21"/>
      <c r="I30" s="21"/>
      <c r="J30" s="21"/>
      <c r="K30" s="21"/>
      <c r="L30" s="21"/>
    </row>
    <row r="31" spans="1:12">
      <c r="A31" s="264"/>
      <c r="B31" s="264"/>
      <c r="C31" s="1206"/>
      <c r="D31" s="1206"/>
      <c r="E31" s="1206"/>
      <c r="F31" s="1206"/>
      <c r="G31" s="20"/>
      <c r="H31" s="21"/>
      <c r="I31" s="21"/>
      <c r="J31" s="21"/>
      <c r="K31" s="21"/>
      <c r="L31" s="21"/>
    </row>
    <row r="32" spans="1:12">
      <c r="A32" s="264"/>
      <c r="B32" s="264"/>
      <c r="D32" s="264"/>
      <c r="F32" s="264"/>
      <c r="H32" s="21"/>
      <c r="I32" s="21"/>
      <c r="J32" s="21"/>
      <c r="K32" s="21"/>
      <c r="L32" s="21"/>
    </row>
    <row r="33" spans="1:12" ht="12.75" customHeight="1">
      <c r="A33" s="264"/>
      <c r="B33" s="264"/>
      <c r="C33" s="1206" t="s">
        <v>139</v>
      </c>
      <c r="D33" s="1206"/>
      <c r="E33" s="1206"/>
      <c r="F33" s="1206"/>
      <c r="G33" s="1206"/>
      <c r="H33" s="21"/>
      <c r="I33" s="21"/>
      <c r="J33" s="21"/>
      <c r="K33" s="21"/>
      <c r="L33" s="21"/>
    </row>
    <row r="34" spans="1:12">
      <c r="A34" s="264"/>
      <c r="B34" s="264"/>
      <c r="C34" s="1206"/>
      <c r="D34" s="1206"/>
      <c r="E34" s="1206"/>
      <c r="F34" s="1206"/>
      <c r="G34" s="1206"/>
      <c r="H34" s="21"/>
      <c r="I34" s="21"/>
      <c r="J34" s="21"/>
      <c r="K34" s="21"/>
      <c r="L34" s="21"/>
    </row>
    <row r="35" spans="1:12">
      <c r="A35" s="264"/>
      <c r="B35" s="264"/>
      <c r="C35" s="1206"/>
      <c r="D35" s="1206"/>
      <c r="E35" s="1206"/>
      <c r="F35" s="1206"/>
      <c r="G35" s="1206"/>
      <c r="H35" s="21"/>
      <c r="I35" s="21"/>
      <c r="J35" s="21"/>
      <c r="K35" s="21"/>
      <c r="L35" s="21"/>
    </row>
    <row r="36" spans="1:12">
      <c r="A36" s="264"/>
      <c r="B36" s="264"/>
      <c r="C36" s="1206"/>
      <c r="D36" s="1206"/>
      <c r="E36" s="1206"/>
      <c r="F36" s="1206"/>
      <c r="G36" s="1206"/>
      <c r="H36" s="21"/>
      <c r="I36" s="21"/>
      <c r="J36" s="21"/>
      <c r="K36" s="21"/>
      <c r="L36" s="21"/>
    </row>
    <row r="37" spans="1:12">
      <c r="A37" s="264"/>
      <c r="B37" s="20"/>
      <c r="C37" s="1206"/>
      <c r="D37" s="1206"/>
      <c r="E37" s="1206"/>
      <c r="F37" s="1206"/>
      <c r="G37" s="20"/>
      <c r="H37" s="20"/>
    </row>
    <row r="38" spans="1:12">
      <c r="C38" s="1206"/>
      <c r="D38" s="1206"/>
      <c r="E38" s="1206"/>
      <c r="F38" s="1206"/>
    </row>
    <row r="40" spans="1:12" s="30" customFormat="1" ht="12.95" customHeight="1">
      <c r="A40" s="24" t="s">
        <v>44</v>
      </c>
      <c r="B40" s="25"/>
      <c r="C40" s="26" t="s">
        <v>45</v>
      </c>
      <c r="D40" s="26" t="s">
        <v>46</v>
      </c>
      <c r="E40" s="27" t="s">
        <v>47</v>
      </c>
      <c r="F40" s="27" t="s">
        <v>48</v>
      </c>
      <c r="G40" s="28" t="s">
        <v>49</v>
      </c>
      <c r="H40" s="29" t="s">
        <v>50</v>
      </c>
      <c r="L40" s="264"/>
    </row>
    <row r="41" spans="1:12" s="30" customFormat="1" thickBot="1">
      <c r="A41" s="31" t="s">
        <v>51</v>
      </c>
      <c r="B41" s="32"/>
      <c r="C41" s="33" t="s">
        <v>51</v>
      </c>
      <c r="D41" s="34"/>
      <c r="E41" s="35" t="s">
        <v>51</v>
      </c>
      <c r="F41" s="36"/>
      <c r="G41" s="37" t="s">
        <v>52</v>
      </c>
      <c r="H41" s="38"/>
    </row>
    <row r="42" spans="1:12" ht="13.5" thickTop="1">
      <c r="A42" s="39" t="s">
        <v>8</v>
      </c>
      <c r="B42" s="40"/>
      <c r="C42" s="41" t="s">
        <v>7</v>
      </c>
      <c r="D42" s="42"/>
      <c r="E42" s="43"/>
      <c r="F42" s="44"/>
      <c r="G42" s="43"/>
      <c r="H42" s="45"/>
    </row>
    <row r="43" spans="1:12">
      <c r="A43" s="97"/>
      <c r="B43" s="97"/>
      <c r="C43" s="46"/>
      <c r="D43" s="224"/>
      <c r="E43" s="98"/>
      <c r="F43" s="48"/>
      <c r="G43" s="98"/>
      <c r="H43" s="49"/>
    </row>
    <row r="44" spans="1:12">
      <c r="A44" s="276" t="s">
        <v>53</v>
      </c>
      <c r="B44" s="277"/>
      <c r="C44" s="278" t="s">
        <v>12</v>
      </c>
      <c r="D44" s="222"/>
      <c r="E44" s="275"/>
      <c r="F44" s="157"/>
      <c r="G44" s="266"/>
      <c r="H44" s="275"/>
    </row>
    <row r="45" spans="1:12" s="517" customFormat="1" ht="51">
      <c r="A45" s="493">
        <v>11</v>
      </c>
      <c r="B45" s="492">
        <v>132</v>
      </c>
      <c r="C45" s="491" t="s">
        <v>333</v>
      </c>
      <c r="D45" s="490"/>
      <c r="E45" s="489">
        <v>0.4</v>
      </c>
      <c r="F45" s="488" t="s">
        <v>54</v>
      </c>
      <c r="G45" s="516"/>
      <c r="H45" s="994">
        <f>E45*G45</f>
        <v>0</v>
      </c>
    </row>
    <row r="46" spans="1:12">
      <c r="A46" s="97"/>
      <c r="B46" s="97"/>
      <c r="C46" s="46"/>
      <c r="D46" s="224"/>
      <c r="E46" s="98"/>
      <c r="F46" s="48"/>
      <c r="G46" s="98"/>
      <c r="H46" s="995"/>
    </row>
    <row r="47" spans="1:12" ht="13.5" thickBot="1">
      <c r="A47" s="51"/>
      <c r="B47" s="51"/>
      <c r="C47" s="52"/>
      <c r="D47" s="53"/>
      <c r="E47" s="54"/>
      <c r="F47" s="55"/>
      <c r="G47" s="54"/>
      <c r="H47" s="983"/>
    </row>
    <row r="48" spans="1:12" ht="15">
      <c r="A48" s="57" t="s">
        <v>8</v>
      </c>
      <c r="B48" s="58"/>
      <c r="C48" s="59" t="s">
        <v>7</v>
      </c>
      <c r="D48" s="42"/>
      <c r="E48" s="60"/>
      <c r="F48" s="61"/>
      <c r="G48" s="62" t="s">
        <v>65</v>
      </c>
      <c r="H48" s="984">
        <f>SUM(H43:H47)</f>
        <v>0</v>
      </c>
    </row>
    <row r="49" spans="1:8" ht="15">
      <c r="A49" s="64"/>
      <c r="B49" s="64"/>
      <c r="C49" s="2"/>
      <c r="D49" s="65"/>
      <c r="E49" s="66"/>
      <c r="F49" s="67"/>
      <c r="G49" s="66"/>
      <c r="H49" s="68"/>
    </row>
    <row r="50" spans="1:8">
      <c r="A50" s="24" t="s">
        <v>44</v>
      </c>
      <c r="B50" s="25"/>
      <c r="C50" s="26" t="s">
        <v>45</v>
      </c>
      <c r="D50" s="26" t="s">
        <v>46</v>
      </c>
      <c r="E50" s="69" t="s">
        <v>47</v>
      </c>
      <c r="F50" s="69" t="s">
        <v>48</v>
      </c>
      <c r="G50" s="70" t="s">
        <v>49</v>
      </c>
      <c r="H50" s="71" t="s">
        <v>50</v>
      </c>
    </row>
    <row r="51" spans="1:8" ht="13.5" thickBot="1">
      <c r="A51" s="31" t="s">
        <v>51</v>
      </c>
      <c r="B51" s="32"/>
      <c r="C51" s="33" t="s">
        <v>51</v>
      </c>
      <c r="D51" s="34"/>
      <c r="E51" s="72" t="s">
        <v>51</v>
      </c>
      <c r="F51" s="73"/>
      <c r="G51" s="74" t="s">
        <v>52</v>
      </c>
      <c r="H51" s="75"/>
    </row>
    <row r="52" spans="1:8" ht="13.5" thickTop="1">
      <c r="A52" s="39" t="s">
        <v>31</v>
      </c>
      <c r="B52" s="40"/>
      <c r="C52" s="41" t="s">
        <v>66</v>
      </c>
      <c r="D52" s="42"/>
      <c r="E52" s="76"/>
      <c r="F52" s="77"/>
      <c r="G52" s="76"/>
      <c r="H52" s="78"/>
    </row>
    <row r="53" spans="1:8">
      <c r="E53" s="265"/>
      <c r="F53" s="269"/>
      <c r="G53" s="265"/>
      <c r="H53" s="270"/>
    </row>
    <row r="54" spans="1:8">
      <c r="A54" s="276" t="s">
        <v>67</v>
      </c>
      <c r="B54" s="277"/>
      <c r="C54" s="278" t="s">
        <v>17</v>
      </c>
      <c r="D54" s="222"/>
      <c r="E54" s="275"/>
      <c r="F54" s="157"/>
      <c r="G54" s="266"/>
      <c r="H54" s="275"/>
    </row>
    <row r="55" spans="1:8" s="517" customFormat="1" ht="51">
      <c r="A55" s="493">
        <v>21</v>
      </c>
      <c r="B55" s="492">
        <v>365</v>
      </c>
      <c r="C55" s="491" t="s">
        <v>334</v>
      </c>
      <c r="D55" s="490"/>
      <c r="E55" s="489">
        <v>450</v>
      </c>
      <c r="F55" s="488" t="s">
        <v>285</v>
      </c>
      <c r="G55" s="516"/>
      <c r="H55" s="994">
        <f>E55*G55</f>
        <v>0</v>
      </c>
    </row>
    <row r="56" spans="1:8">
      <c r="A56" s="264"/>
      <c r="B56" s="264"/>
      <c r="D56" s="264"/>
      <c r="F56" s="264"/>
      <c r="H56" s="993"/>
    </row>
    <row r="57" spans="1:8" s="517" customFormat="1" ht="63.75">
      <c r="A57" s="493">
        <v>21</v>
      </c>
      <c r="B57" s="492">
        <v>366</v>
      </c>
      <c r="C57" s="491" t="s">
        <v>335</v>
      </c>
      <c r="D57" s="490"/>
      <c r="E57" s="489">
        <v>310</v>
      </c>
      <c r="F57" s="488" t="s">
        <v>285</v>
      </c>
      <c r="G57" s="516"/>
      <c r="H57" s="994">
        <f>E57*G57</f>
        <v>0</v>
      </c>
    </row>
    <row r="58" spans="1:8">
      <c r="A58" s="264"/>
      <c r="B58" s="264"/>
      <c r="D58" s="264"/>
      <c r="F58" s="264"/>
      <c r="H58" s="993"/>
    </row>
    <row r="59" spans="1:8" s="517" customFormat="1" ht="38.25">
      <c r="A59" s="493">
        <v>21</v>
      </c>
      <c r="B59" s="492">
        <v>425</v>
      </c>
      <c r="C59" s="491" t="s">
        <v>336</v>
      </c>
      <c r="D59" s="490"/>
      <c r="E59" s="489">
        <v>260</v>
      </c>
      <c r="F59" s="488" t="s">
        <v>285</v>
      </c>
      <c r="G59" s="516"/>
      <c r="H59" s="994">
        <f>E59*G59</f>
        <v>0</v>
      </c>
    </row>
    <row r="60" spans="1:8">
      <c r="A60" s="264"/>
      <c r="B60" s="264"/>
      <c r="D60" s="264"/>
      <c r="F60" s="264"/>
      <c r="H60" s="993"/>
    </row>
    <row r="61" spans="1:8" s="517" customFormat="1" ht="51">
      <c r="A61" s="493">
        <v>21</v>
      </c>
      <c r="B61" s="492">
        <v>426</v>
      </c>
      <c r="C61" s="491" t="s">
        <v>337</v>
      </c>
      <c r="D61" s="490"/>
      <c r="E61" s="489">
        <v>175</v>
      </c>
      <c r="F61" s="488" t="s">
        <v>285</v>
      </c>
      <c r="G61" s="516"/>
      <c r="H61" s="994">
        <f>E61*G61</f>
        <v>0</v>
      </c>
    </row>
    <row r="62" spans="1:8">
      <c r="A62" s="264"/>
      <c r="B62" s="264"/>
      <c r="D62" s="264"/>
      <c r="F62" s="264"/>
      <c r="H62" s="993"/>
    </row>
    <row r="63" spans="1:8" s="517" customFormat="1" ht="38.25">
      <c r="A63" s="493">
        <v>21</v>
      </c>
      <c r="B63" s="492">
        <v>435</v>
      </c>
      <c r="C63" s="491" t="s">
        <v>338</v>
      </c>
      <c r="D63" s="490"/>
      <c r="E63" s="489">
        <v>40</v>
      </c>
      <c r="F63" s="488" t="s">
        <v>285</v>
      </c>
      <c r="G63" s="516"/>
      <c r="H63" s="994">
        <f>E63*G63</f>
        <v>0</v>
      </c>
    </row>
    <row r="64" spans="1:8">
      <c r="A64" s="264"/>
      <c r="B64" s="264"/>
      <c r="D64" s="264"/>
      <c r="F64" s="264"/>
      <c r="H64" s="993"/>
    </row>
    <row r="65" spans="1:8" s="517" customFormat="1" ht="51">
      <c r="A65" s="493">
        <v>21</v>
      </c>
      <c r="B65" s="492">
        <v>436</v>
      </c>
      <c r="C65" s="491" t="s">
        <v>339</v>
      </c>
      <c r="D65" s="490"/>
      <c r="E65" s="489">
        <v>24</v>
      </c>
      <c r="F65" s="488" t="s">
        <v>285</v>
      </c>
      <c r="G65" s="516"/>
      <c r="H65" s="994">
        <f>E65*G65</f>
        <v>0</v>
      </c>
    </row>
    <row r="66" spans="1:8" s="517" customFormat="1" ht="13.5">
      <c r="A66" s="493"/>
      <c r="B66" s="492"/>
      <c r="C66" s="491"/>
      <c r="D66" s="490"/>
      <c r="E66" s="489"/>
      <c r="F66" s="488"/>
      <c r="G66" s="516"/>
      <c r="H66" s="994"/>
    </row>
    <row r="67" spans="1:8">
      <c r="A67" s="276" t="s">
        <v>70</v>
      </c>
      <c r="B67" s="277"/>
      <c r="C67" s="278" t="s">
        <v>15</v>
      </c>
      <c r="D67" s="222"/>
      <c r="E67" s="275"/>
      <c r="F67" s="157"/>
      <c r="G67" s="266"/>
      <c r="H67" s="978"/>
    </row>
    <row r="68" spans="1:8" s="517" customFormat="1" ht="76.5">
      <c r="A68" s="493">
        <v>22</v>
      </c>
      <c r="B68" s="492">
        <v>114</v>
      </c>
      <c r="C68" s="491" t="s">
        <v>340</v>
      </c>
      <c r="D68" s="490"/>
      <c r="E68" s="489">
        <v>260</v>
      </c>
      <c r="F68" s="488" t="s">
        <v>314</v>
      </c>
      <c r="G68" s="516"/>
      <c r="H68" s="994">
        <f>E68*G68</f>
        <v>0</v>
      </c>
    </row>
    <row r="69" spans="1:8">
      <c r="A69" s="264"/>
      <c r="B69" s="264"/>
      <c r="D69" s="264"/>
      <c r="F69" s="264"/>
      <c r="H69" s="993"/>
    </row>
    <row r="70" spans="1:8" s="517" customFormat="1" ht="76.5">
      <c r="A70" s="493">
        <v>22</v>
      </c>
      <c r="B70" s="492">
        <v>116</v>
      </c>
      <c r="C70" s="491" t="s">
        <v>341</v>
      </c>
      <c r="D70" s="490"/>
      <c r="E70" s="489">
        <v>150</v>
      </c>
      <c r="F70" s="488" t="s">
        <v>314</v>
      </c>
      <c r="G70" s="516"/>
      <c r="H70" s="994">
        <f>E70*G70</f>
        <v>0</v>
      </c>
    </row>
    <row r="71" spans="1:8" s="517" customFormat="1" ht="13.5">
      <c r="A71" s="493"/>
      <c r="B71" s="492"/>
      <c r="C71" s="491"/>
      <c r="D71" s="490"/>
      <c r="E71" s="489"/>
      <c r="F71" s="488"/>
      <c r="G71" s="516"/>
      <c r="H71" s="994"/>
    </row>
    <row r="72" spans="1:8">
      <c r="A72" s="276" t="s">
        <v>72</v>
      </c>
      <c r="B72" s="277"/>
      <c r="C72" s="278" t="s">
        <v>342</v>
      </c>
      <c r="D72" s="222"/>
      <c r="E72" s="275"/>
      <c r="F72" s="157"/>
      <c r="G72" s="266"/>
      <c r="H72" s="978"/>
    </row>
    <row r="73" spans="1:8" s="517" customFormat="1" ht="63.75">
      <c r="A73" s="493">
        <v>24</v>
      </c>
      <c r="B73" s="492">
        <v>117</v>
      </c>
      <c r="C73" s="491" t="s">
        <v>343</v>
      </c>
      <c r="D73" s="490"/>
      <c r="E73" s="489">
        <v>385</v>
      </c>
      <c r="F73" s="488" t="s">
        <v>285</v>
      </c>
      <c r="G73" s="516"/>
      <c r="H73" s="994">
        <f>E73*G73</f>
        <v>0</v>
      </c>
    </row>
    <row r="74" spans="1:8">
      <c r="A74" s="264"/>
      <c r="B74" s="264"/>
      <c r="D74" s="264"/>
      <c r="F74" s="264"/>
      <c r="H74" s="993"/>
    </row>
    <row r="75" spans="1:8" s="517" customFormat="1" ht="63.75">
      <c r="A75" s="493">
        <v>24</v>
      </c>
      <c r="B75" s="492">
        <v>471</v>
      </c>
      <c r="C75" s="491" t="s">
        <v>344</v>
      </c>
      <c r="D75" s="490"/>
      <c r="E75" s="489">
        <v>286</v>
      </c>
      <c r="F75" s="488" t="s">
        <v>314</v>
      </c>
      <c r="G75" s="516"/>
      <c r="H75" s="994">
        <f>E75*G75</f>
        <v>0</v>
      </c>
    </row>
    <row r="76" spans="1:8">
      <c r="A76" s="264"/>
      <c r="B76" s="264"/>
      <c r="D76" s="264"/>
      <c r="F76" s="264"/>
      <c r="H76" s="993"/>
    </row>
    <row r="77" spans="1:8" s="517" customFormat="1" ht="63.75">
      <c r="A77" s="493">
        <v>24</v>
      </c>
      <c r="B77" s="492">
        <v>478</v>
      </c>
      <c r="C77" s="491" t="s">
        <v>345</v>
      </c>
      <c r="D77" s="490"/>
      <c r="E77" s="489">
        <v>286</v>
      </c>
      <c r="F77" s="488" t="s">
        <v>314</v>
      </c>
      <c r="G77" s="516"/>
      <c r="H77" s="994">
        <f>E77*G77</f>
        <v>0</v>
      </c>
    </row>
    <row r="78" spans="1:8" s="517" customFormat="1" ht="13.5">
      <c r="A78" s="493"/>
      <c r="B78" s="492"/>
      <c r="C78" s="491"/>
      <c r="D78" s="490"/>
      <c r="E78" s="489"/>
      <c r="F78" s="488"/>
      <c r="G78" s="516"/>
      <c r="H78" s="994"/>
    </row>
    <row r="79" spans="1:8">
      <c r="A79" s="276" t="s">
        <v>78</v>
      </c>
      <c r="B79" s="277"/>
      <c r="C79" s="278" t="s">
        <v>346</v>
      </c>
      <c r="D79" s="222"/>
      <c r="E79" s="275"/>
      <c r="F79" s="157"/>
      <c r="G79" s="266"/>
      <c r="H79" s="978"/>
    </row>
    <row r="80" spans="1:8" s="517" customFormat="1" ht="25.5">
      <c r="A80" s="493">
        <v>29</v>
      </c>
      <c r="B80" s="492">
        <v>122</v>
      </c>
      <c r="C80" s="518" t="s">
        <v>120</v>
      </c>
      <c r="D80" s="490"/>
      <c r="E80" s="489">
        <v>1300</v>
      </c>
      <c r="F80" s="488" t="s">
        <v>80</v>
      </c>
      <c r="G80" s="516"/>
      <c r="H80" s="994">
        <f>E80*G80</f>
        <v>0</v>
      </c>
    </row>
    <row r="81" spans="1:8">
      <c r="A81" s="264"/>
      <c r="B81" s="264"/>
      <c r="D81" s="264"/>
      <c r="F81" s="264"/>
      <c r="H81" s="993"/>
    </row>
    <row r="82" spans="1:8" s="517" customFormat="1" ht="25.5">
      <c r="A82" s="493">
        <v>29</v>
      </c>
      <c r="B82" s="492">
        <v>135</v>
      </c>
      <c r="C82" s="491" t="s">
        <v>195</v>
      </c>
      <c r="D82" s="490"/>
      <c r="E82" s="489">
        <v>680</v>
      </c>
      <c r="F82" s="488" t="s">
        <v>285</v>
      </c>
      <c r="G82" s="516"/>
      <c r="H82" s="994">
        <f>E82*G82</f>
        <v>0</v>
      </c>
    </row>
    <row r="83" spans="1:8" ht="13.5" thickBot="1">
      <c r="A83" s="276"/>
      <c r="B83" s="277"/>
      <c r="C83" s="278"/>
      <c r="D83" s="204"/>
      <c r="E83" s="275"/>
      <c r="F83" s="157"/>
      <c r="G83" s="266"/>
      <c r="H83" s="978"/>
    </row>
    <row r="84" spans="1:8" ht="15">
      <c r="A84" s="148" t="s">
        <v>31</v>
      </c>
      <c r="B84" s="143"/>
      <c r="C84" s="144" t="s">
        <v>66</v>
      </c>
      <c r="D84" s="85"/>
      <c r="E84" s="146"/>
      <c r="F84" s="147"/>
      <c r="G84" s="150" t="s">
        <v>65</v>
      </c>
      <c r="H84" s="992">
        <f>SUM(H53:H83)</f>
        <v>0</v>
      </c>
    </row>
    <row r="85" spans="1:8">
      <c r="E85" s="265"/>
      <c r="F85" s="269"/>
      <c r="G85" s="265"/>
      <c r="H85" s="270"/>
    </row>
    <row r="86" spans="1:8">
      <c r="A86" s="24" t="s">
        <v>44</v>
      </c>
      <c r="B86" s="25"/>
      <c r="C86" s="26" t="s">
        <v>45</v>
      </c>
      <c r="D86" s="26" t="s">
        <v>46</v>
      </c>
      <c r="E86" s="69" t="s">
        <v>47</v>
      </c>
      <c r="F86" s="69" t="s">
        <v>48</v>
      </c>
      <c r="G86" s="70" t="s">
        <v>49</v>
      </c>
      <c r="H86" s="71" t="s">
        <v>50</v>
      </c>
    </row>
    <row r="87" spans="1:8" ht="13.5" thickBot="1">
      <c r="A87" s="31" t="s">
        <v>51</v>
      </c>
      <c r="B87" s="32"/>
      <c r="C87" s="33" t="s">
        <v>51</v>
      </c>
      <c r="D87" s="34"/>
      <c r="E87" s="72" t="s">
        <v>51</v>
      </c>
      <c r="F87" s="73"/>
      <c r="G87" s="74" t="s">
        <v>52</v>
      </c>
      <c r="H87" s="75"/>
    </row>
    <row r="88" spans="1:8" ht="13.5" thickTop="1">
      <c r="A88" s="39" t="s">
        <v>32</v>
      </c>
      <c r="B88" s="40"/>
      <c r="C88" s="41" t="s">
        <v>4</v>
      </c>
      <c r="D88" s="42"/>
      <c r="E88" s="76"/>
      <c r="F88" s="77"/>
      <c r="G88" s="76"/>
      <c r="H88" s="78"/>
    </row>
    <row r="89" spans="1:8">
      <c r="A89" s="267"/>
      <c r="B89" s="267"/>
      <c r="C89" s="265"/>
      <c r="D89" s="268"/>
      <c r="E89" s="265"/>
      <c r="F89" s="269"/>
      <c r="G89" s="265"/>
      <c r="H89" s="270"/>
    </row>
    <row r="90" spans="1:8">
      <c r="A90" s="276" t="s">
        <v>218</v>
      </c>
      <c r="B90" s="277"/>
      <c r="C90" s="278" t="s">
        <v>347</v>
      </c>
      <c r="D90" s="222"/>
      <c r="E90" s="275"/>
      <c r="F90" s="157"/>
      <c r="G90" s="266"/>
      <c r="H90" s="275"/>
    </row>
    <row r="91" spans="1:8" s="517" customFormat="1" ht="51">
      <c r="A91" s="493">
        <v>43</v>
      </c>
      <c r="B91" s="492">
        <v>222</v>
      </c>
      <c r="C91" s="491" t="s">
        <v>348</v>
      </c>
      <c r="D91" s="490"/>
      <c r="E91" s="489">
        <v>85</v>
      </c>
      <c r="F91" s="488" t="s">
        <v>318</v>
      </c>
      <c r="G91" s="516"/>
      <c r="H91" s="994">
        <f>E91*G91</f>
        <v>0</v>
      </c>
    </row>
    <row r="92" spans="1:8">
      <c r="A92" s="264"/>
      <c r="B92" s="264"/>
      <c r="D92" s="264"/>
      <c r="F92" s="264"/>
      <c r="H92" s="993"/>
    </row>
    <row r="93" spans="1:8" s="517" customFormat="1" ht="51">
      <c r="A93" s="493">
        <v>43</v>
      </c>
      <c r="B93" s="492">
        <v>222</v>
      </c>
      <c r="C93" s="491" t="s">
        <v>349</v>
      </c>
      <c r="D93" s="490"/>
      <c r="E93" s="489">
        <v>25</v>
      </c>
      <c r="F93" s="488" t="s">
        <v>318</v>
      </c>
      <c r="G93" s="516"/>
      <c r="H93" s="994">
        <f>E93*G93</f>
        <v>0</v>
      </c>
    </row>
    <row r="94" spans="1:8">
      <c r="A94" s="264"/>
      <c r="B94" s="264"/>
      <c r="D94" s="264"/>
      <c r="F94" s="264"/>
      <c r="H94" s="993"/>
    </row>
    <row r="95" spans="1:8" s="517" customFormat="1" ht="51">
      <c r="A95" s="493">
        <v>43</v>
      </c>
      <c r="B95" s="492">
        <v>223</v>
      </c>
      <c r="C95" s="491" t="s">
        <v>350</v>
      </c>
      <c r="D95" s="490"/>
      <c r="E95" s="489">
        <v>260</v>
      </c>
      <c r="F95" s="488" t="s">
        <v>318</v>
      </c>
      <c r="G95" s="516"/>
      <c r="H95" s="994">
        <f>E95*G95</f>
        <v>0</v>
      </c>
    </row>
    <row r="96" spans="1:8">
      <c r="A96" s="264"/>
      <c r="B96" s="264"/>
      <c r="D96" s="264"/>
      <c r="F96" s="264"/>
      <c r="H96" s="993"/>
    </row>
    <row r="97" spans="1:8" s="517" customFormat="1" ht="25.5">
      <c r="A97" s="493">
        <v>43</v>
      </c>
      <c r="B97" s="492">
        <v>511</v>
      </c>
      <c r="C97" s="491" t="s">
        <v>351</v>
      </c>
      <c r="D97" s="490"/>
      <c r="E97" s="489">
        <v>370</v>
      </c>
      <c r="F97" s="488" t="s">
        <v>318</v>
      </c>
      <c r="G97" s="516"/>
      <c r="H97" s="994">
        <f>E97*G97</f>
        <v>0</v>
      </c>
    </row>
    <row r="98" spans="1:8">
      <c r="A98" s="267"/>
      <c r="B98" s="267"/>
      <c r="C98" s="265"/>
      <c r="D98" s="268"/>
      <c r="E98" s="265"/>
      <c r="F98" s="269"/>
      <c r="G98" s="265"/>
      <c r="H98" s="989"/>
    </row>
    <row r="99" spans="1:8" s="517" customFormat="1" ht="38.25">
      <c r="A99" s="493">
        <v>43</v>
      </c>
      <c r="B99" s="492">
        <v>292</v>
      </c>
      <c r="C99" s="491" t="s">
        <v>352</v>
      </c>
      <c r="D99" s="490"/>
      <c r="E99" s="489">
        <v>60</v>
      </c>
      <c r="F99" s="488" t="s">
        <v>318</v>
      </c>
      <c r="G99" s="516"/>
      <c r="H99" s="994">
        <f>E99*G99</f>
        <v>0</v>
      </c>
    </row>
    <row r="100" spans="1:8">
      <c r="A100" s="267"/>
      <c r="B100" s="267"/>
      <c r="C100" s="265"/>
      <c r="D100" s="268"/>
      <c r="E100" s="265"/>
      <c r="F100" s="269"/>
      <c r="G100" s="265"/>
      <c r="H100" s="989"/>
    </row>
    <row r="101" spans="1:8" s="517" customFormat="1" ht="13.5">
      <c r="A101" s="493">
        <v>43</v>
      </c>
      <c r="B101" s="492">
        <v>832</v>
      </c>
      <c r="C101" s="491" t="s">
        <v>353</v>
      </c>
      <c r="D101" s="490"/>
      <c r="E101" s="489">
        <v>370</v>
      </c>
      <c r="F101" s="488" t="s">
        <v>318</v>
      </c>
      <c r="G101" s="516"/>
      <c r="H101" s="994">
        <f>E101*G101</f>
        <v>0</v>
      </c>
    </row>
    <row r="102" spans="1:8">
      <c r="A102" s="267"/>
      <c r="B102" s="267"/>
      <c r="C102" s="265"/>
      <c r="D102" s="268"/>
      <c r="E102" s="265"/>
      <c r="F102" s="269"/>
      <c r="G102" s="265"/>
      <c r="H102" s="989"/>
    </row>
    <row r="103" spans="1:8">
      <c r="A103" s="276" t="s">
        <v>219</v>
      </c>
      <c r="B103" s="277"/>
      <c r="C103" s="278" t="s">
        <v>354</v>
      </c>
      <c r="D103" s="222"/>
      <c r="E103" s="275"/>
      <c r="F103" s="157"/>
      <c r="G103" s="266"/>
      <c r="H103" s="978"/>
    </row>
    <row r="104" spans="1:8" s="517" customFormat="1" ht="38.25">
      <c r="A104" s="493">
        <v>44</v>
      </c>
      <c r="B104" s="492">
        <v>162</v>
      </c>
      <c r="C104" s="491" t="s">
        <v>355</v>
      </c>
      <c r="D104" s="490"/>
      <c r="E104" s="489">
        <v>15</v>
      </c>
      <c r="F104" s="488" t="s">
        <v>10</v>
      </c>
      <c r="G104" s="516"/>
      <c r="H104" s="994">
        <f>E104*G104</f>
        <v>0</v>
      </c>
    </row>
    <row r="105" spans="1:8">
      <c r="A105" s="267"/>
      <c r="B105" s="267"/>
      <c r="C105" s="265"/>
      <c r="D105" s="268"/>
      <c r="E105" s="265"/>
      <c r="F105" s="269"/>
      <c r="G105" s="265"/>
      <c r="H105" s="989"/>
    </row>
    <row r="106" spans="1:8" s="517" customFormat="1" ht="38.25">
      <c r="A106" s="493">
        <v>44</v>
      </c>
      <c r="B106" s="492">
        <v>163</v>
      </c>
      <c r="C106" s="491" t="s">
        <v>356</v>
      </c>
      <c r="D106" s="490"/>
      <c r="E106" s="489">
        <v>2</v>
      </c>
      <c r="F106" s="488" t="s">
        <v>10</v>
      </c>
      <c r="G106" s="516"/>
      <c r="H106" s="994">
        <f>E106*G106</f>
        <v>0</v>
      </c>
    </row>
    <row r="107" spans="1:8">
      <c r="A107" s="267"/>
      <c r="B107" s="267"/>
      <c r="C107" s="265"/>
      <c r="D107" s="268"/>
      <c r="E107" s="265"/>
      <c r="F107" s="269"/>
      <c r="G107" s="265"/>
      <c r="H107" s="989"/>
    </row>
    <row r="108" spans="1:8" s="517" customFormat="1" ht="38.25">
      <c r="A108" s="493">
        <v>44</v>
      </c>
      <c r="B108" s="492">
        <v>173</v>
      </c>
      <c r="C108" s="491" t="s">
        <v>357</v>
      </c>
      <c r="D108" s="490"/>
      <c r="E108" s="489">
        <v>3</v>
      </c>
      <c r="F108" s="488" t="s">
        <v>10</v>
      </c>
      <c r="G108" s="516"/>
      <c r="H108" s="994">
        <f>E108*G108</f>
        <v>0</v>
      </c>
    </row>
    <row r="109" spans="1:8">
      <c r="A109" s="267"/>
      <c r="B109" s="267"/>
      <c r="C109" s="265"/>
      <c r="D109" s="268"/>
      <c r="E109" s="265"/>
      <c r="F109" s="269"/>
      <c r="G109" s="265"/>
      <c r="H109" s="989"/>
    </row>
    <row r="110" spans="1:8" s="517" customFormat="1" ht="13.5">
      <c r="A110" s="493">
        <v>44</v>
      </c>
      <c r="B110" s="492">
        <v>799</v>
      </c>
      <c r="C110" s="491" t="s">
        <v>358</v>
      </c>
      <c r="D110" s="490"/>
      <c r="E110" s="489">
        <v>15</v>
      </c>
      <c r="F110" s="488" t="s">
        <v>10</v>
      </c>
      <c r="G110" s="516"/>
      <c r="H110" s="994">
        <f>E110*G110</f>
        <v>0</v>
      </c>
    </row>
    <row r="111" spans="1:8">
      <c r="A111" s="267"/>
      <c r="B111" s="267"/>
      <c r="C111" s="265"/>
      <c r="D111" s="268"/>
      <c r="E111" s="265"/>
      <c r="F111" s="269"/>
      <c r="G111" s="265"/>
      <c r="H111" s="989"/>
    </row>
    <row r="112" spans="1:8" s="517" customFormat="1" ht="51">
      <c r="A112" s="493">
        <v>44</v>
      </c>
      <c r="B112" s="492" t="s">
        <v>359</v>
      </c>
      <c r="C112" s="491" t="s">
        <v>360</v>
      </c>
      <c r="D112" s="490"/>
      <c r="E112" s="489">
        <v>1</v>
      </c>
      <c r="F112" s="488" t="s">
        <v>10</v>
      </c>
      <c r="G112" s="516"/>
      <c r="H112" s="994">
        <f>E112*G112</f>
        <v>0</v>
      </c>
    </row>
    <row r="113" spans="1:8">
      <c r="A113" s="267"/>
      <c r="B113" s="267"/>
      <c r="C113" s="265"/>
      <c r="D113" s="268"/>
      <c r="E113" s="265"/>
      <c r="F113" s="269"/>
      <c r="G113" s="265"/>
      <c r="H113" s="989"/>
    </row>
    <row r="114" spans="1:8" s="517" customFormat="1" ht="38.25">
      <c r="A114" s="493">
        <v>44</v>
      </c>
      <c r="B114" s="492">
        <v>972</v>
      </c>
      <c r="C114" s="491" t="s">
        <v>361</v>
      </c>
      <c r="D114" s="490"/>
      <c r="E114" s="489">
        <v>15</v>
      </c>
      <c r="F114" s="488" t="s">
        <v>10</v>
      </c>
      <c r="G114" s="516"/>
      <c r="H114" s="994">
        <f>E114*G114</f>
        <v>0</v>
      </c>
    </row>
    <row r="115" spans="1:8">
      <c r="A115" s="267"/>
      <c r="B115" s="267"/>
      <c r="C115" s="265"/>
      <c r="D115" s="268"/>
      <c r="E115" s="265"/>
      <c r="F115" s="269"/>
      <c r="G115" s="265"/>
      <c r="H115" s="989"/>
    </row>
    <row r="116" spans="1:8" s="517" customFormat="1" ht="38.25">
      <c r="A116" s="493">
        <v>44</v>
      </c>
      <c r="B116" s="492">
        <v>998</v>
      </c>
      <c r="C116" s="491" t="s">
        <v>362</v>
      </c>
      <c r="D116" s="490"/>
      <c r="E116" s="489">
        <v>14</v>
      </c>
      <c r="F116" s="488" t="s">
        <v>10</v>
      </c>
      <c r="G116" s="516"/>
      <c r="H116" s="994">
        <f>E116*G116</f>
        <v>0</v>
      </c>
    </row>
    <row r="117" spans="1:8">
      <c r="A117" s="267"/>
      <c r="B117" s="267"/>
      <c r="C117" s="265"/>
      <c r="D117" s="268"/>
      <c r="E117" s="265"/>
      <c r="F117" s="269"/>
      <c r="G117" s="265"/>
      <c r="H117" s="989"/>
    </row>
    <row r="118" spans="1:8" s="517" customFormat="1" ht="102">
      <c r="A118" s="493">
        <v>44</v>
      </c>
      <c r="B118" s="492">
        <v>999</v>
      </c>
      <c r="C118" s="491" t="s">
        <v>363</v>
      </c>
      <c r="D118" s="490"/>
      <c r="E118" s="489">
        <v>4</v>
      </c>
      <c r="F118" s="488" t="s">
        <v>10</v>
      </c>
      <c r="G118" s="516"/>
      <c r="H118" s="994">
        <f>E118*G118</f>
        <v>0</v>
      </c>
    </row>
    <row r="119" spans="1:8">
      <c r="A119" s="267"/>
      <c r="B119" s="267"/>
      <c r="C119" s="265"/>
      <c r="D119" s="268"/>
      <c r="E119" s="265"/>
      <c r="F119" s="269"/>
      <c r="G119" s="265"/>
      <c r="H119" s="989"/>
    </row>
    <row r="120" spans="1:8" s="517" customFormat="1" ht="13.5">
      <c r="A120" s="493"/>
      <c r="B120" s="492"/>
      <c r="C120" s="278" t="s">
        <v>364</v>
      </c>
      <c r="D120" s="490"/>
      <c r="E120" s="489"/>
      <c r="F120" s="488"/>
      <c r="G120" s="516"/>
      <c r="H120" s="994"/>
    </row>
    <row r="121" spans="1:8" s="517" customFormat="1" ht="76.5">
      <c r="A121" s="493">
        <v>46</v>
      </c>
      <c r="B121" s="492">
        <v>501</v>
      </c>
      <c r="C121" s="491" t="s">
        <v>725</v>
      </c>
      <c r="D121" s="490"/>
      <c r="E121" s="489">
        <v>180</v>
      </c>
      <c r="F121" s="488" t="s">
        <v>314</v>
      </c>
      <c r="G121" s="516"/>
      <c r="H121" s="994">
        <f>E121*G121</f>
        <v>0</v>
      </c>
    </row>
    <row r="122" spans="1:8">
      <c r="A122" s="267"/>
      <c r="B122" s="267"/>
      <c r="C122" s="265"/>
      <c r="D122" s="268"/>
      <c r="E122" s="265"/>
      <c r="F122" s="269"/>
      <c r="G122" s="265"/>
      <c r="H122" s="989"/>
    </row>
    <row r="123" spans="1:8" s="517" customFormat="1" ht="89.25">
      <c r="A123" s="493">
        <v>46</v>
      </c>
      <c r="B123" s="492">
        <v>502</v>
      </c>
      <c r="C123" s="491" t="s">
        <v>724</v>
      </c>
      <c r="D123" s="490"/>
      <c r="E123" s="489">
        <v>126</v>
      </c>
      <c r="F123" s="488" t="s">
        <v>10</v>
      </c>
      <c r="G123" s="516"/>
      <c r="H123" s="994">
        <f>E123*G123</f>
        <v>0</v>
      </c>
    </row>
    <row r="124" spans="1:8">
      <c r="A124" s="267"/>
      <c r="B124" s="267"/>
      <c r="C124" s="265"/>
      <c r="D124" s="268"/>
      <c r="E124" s="265"/>
      <c r="F124" s="269"/>
      <c r="G124" s="265"/>
      <c r="H124" s="989"/>
    </row>
    <row r="125" spans="1:8" s="517" customFormat="1" ht="38.25">
      <c r="A125" s="493">
        <v>46</v>
      </c>
      <c r="B125" s="492">
        <v>503</v>
      </c>
      <c r="C125" s="491" t="s">
        <v>723</v>
      </c>
      <c r="D125" s="490"/>
      <c r="E125" s="489">
        <v>18</v>
      </c>
      <c r="F125" s="488" t="s">
        <v>10</v>
      </c>
      <c r="G125" s="516"/>
      <c r="H125" s="994">
        <f>E125*G125</f>
        <v>0</v>
      </c>
    </row>
    <row r="126" spans="1:8">
      <c r="A126" s="267"/>
      <c r="B126" s="267"/>
      <c r="C126" s="265"/>
      <c r="D126" s="268"/>
      <c r="E126" s="265"/>
      <c r="F126" s="269"/>
      <c r="G126" s="265"/>
      <c r="H126" s="989"/>
    </row>
    <row r="127" spans="1:8" s="517" customFormat="1" ht="76.5">
      <c r="A127" s="493">
        <v>46</v>
      </c>
      <c r="B127" s="492">
        <v>504</v>
      </c>
      <c r="C127" s="491" t="s">
        <v>365</v>
      </c>
      <c r="D127" s="490"/>
      <c r="E127" s="489">
        <v>18</v>
      </c>
      <c r="F127" s="488" t="s">
        <v>10</v>
      </c>
      <c r="G127" s="516"/>
      <c r="H127" s="994">
        <f>E127*G127</f>
        <v>0</v>
      </c>
    </row>
    <row r="128" spans="1:8">
      <c r="A128" s="267"/>
      <c r="B128" s="267"/>
      <c r="C128" s="265"/>
      <c r="D128" s="268"/>
      <c r="E128" s="265"/>
      <c r="F128" s="269"/>
      <c r="G128" s="265"/>
      <c r="H128" s="989"/>
    </row>
    <row r="129" spans="1:14" s="517" customFormat="1" ht="76.5">
      <c r="A129" s="493">
        <v>46</v>
      </c>
      <c r="B129" s="492">
        <v>505</v>
      </c>
      <c r="C129" s="491" t="s">
        <v>366</v>
      </c>
      <c r="D129" s="490"/>
      <c r="E129" s="489"/>
      <c r="F129" s="488"/>
      <c r="G129" s="516"/>
      <c r="H129" s="994"/>
    </row>
    <row r="130" spans="1:14">
      <c r="A130" s="267"/>
      <c r="B130" s="267"/>
      <c r="C130" s="265" t="s">
        <v>367</v>
      </c>
      <c r="D130" s="268"/>
      <c r="E130" s="489">
        <v>18</v>
      </c>
      <c r="F130" s="488" t="s">
        <v>318</v>
      </c>
      <c r="G130" s="516"/>
      <c r="H130" s="994">
        <f t="shared" ref="H130:H131" si="0">E130*G130</f>
        <v>0</v>
      </c>
    </row>
    <row r="131" spans="1:14">
      <c r="A131" s="276"/>
      <c r="B131" s="277"/>
      <c r="C131" s="265" t="s">
        <v>368</v>
      </c>
      <c r="D131" s="222"/>
      <c r="E131" s="489">
        <v>18</v>
      </c>
      <c r="F131" s="488" t="s">
        <v>10</v>
      </c>
      <c r="G131" s="516"/>
      <c r="H131" s="994">
        <f t="shared" si="0"/>
        <v>0</v>
      </c>
    </row>
    <row r="132" spans="1:14">
      <c r="A132" s="267"/>
      <c r="B132" s="267"/>
      <c r="C132" s="265"/>
      <c r="D132" s="268"/>
      <c r="E132" s="265"/>
      <c r="F132" s="269"/>
      <c r="G132" s="265"/>
      <c r="H132" s="989"/>
    </row>
    <row r="133" spans="1:14" s="517" customFormat="1" ht="89.25">
      <c r="A133" s="493">
        <v>46</v>
      </c>
      <c r="B133" s="492">
        <v>506</v>
      </c>
      <c r="C133" s="519" t="s">
        <v>369</v>
      </c>
      <c r="D133" s="490"/>
      <c r="E133" s="489">
        <v>200</v>
      </c>
      <c r="F133" s="488" t="s">
        <v>285</v>
      </c>
      <c r="G133" s="516"/>
      <c r="H133" s="994">
        <f>E133*G133</f>
        <v>0</v>
      </c>
    </row>
    <row r="134" spans="1:14">
      <c r="A134" s="267"/>
      <c r="B134" s="267"/>
      <c r="C134" s="265"/>
      <c r="D134" s="268"/>
      <c r="E134" s="265"/>
      <c r="F134" s="269"/>
      <c r="G134" s="265"/>
      <c r="H134" s="989"/>
    </row>
    <row r="135" spans="1:14" s="517" customFormat="1" ht="51">
      <c r="A135" s="493">
        <v>46</v>
      </c>
      <c r="B135" s="492">
        <v>507</v>
      </c>
      <c r="C135" s="519" t="s">
        <v>370</v>
      </c>
      <c r="D135" s="490"/>
      <c r="E135" s="489">
        <v>4</v>
      </c>
      <c r="F135" s="488" t="s">
        <v>10</v>
      </c>
      <c r="G135" s="516"/>
      <c r="H135" s="994">
        <f>E135*G135</f>
        <v>0</v>
      </c>
    </row>
    <row r="136" spans="1:14">
      <c r="A136" s="267"/>
      <c r="B136" s="267"/>
      <c r="C136" s="265"/>
      <c r="D136" s="268"/>
      <c r="E136" s="265"/>
      <c r="F136" s="269"/>
      <c r="G136" s="265"/>
      <c r="H136" s="989"/>
    </row>
    <row r="137" spans="1:14" s="517" customFormat="1" ht="38.25">
      <c r="A137" s="493">
        <v>46</v>
      </c>
      <c r="B137" s="492">
        <v>508</v>
      </c>
      <c r="C137" s="519" t="s">
        <v>371</v>
      </c>
      <c r="D137" s="490"/>
      <c r="E137" s="489">
        <v>1</v>
      </c>
      <c r="F137" s="488" t="s">
        <v>10</v>
      </c>
      <c r="G137" s="516"/>
      <c r="H137" s="994">
        <f>E137*G137</f>
        <v>0</v>
      </c>
    </row>
    <row r="138" spans="1:14" ht="13.5" thickBot="1">
      <c r="A138" s="521"/>
      <c r="B138" s="128"/>
      <c r="C138" s="129"/>
      <c r="D138" s="204"/>
      <c r="E138" s="522"/>
      <c r="F138" s="523"/>
      <c r="G138" s="524"/>
      <c r="H138" s="996"/>
    </row>
    <row r="139" spans="1:14" ht="15">
      <c r="A139" s="57" t="s">
        <v>32</v>
      </c>
      <c r="B139" s="58"/>
      <c r="C139" s="59" t="s">
        <v>4</v>
      </c>
      <c r="D139" s="42"/>
      <c r="E139" s="60"/>
      <c r="F139" s="61"/>
      <c r="G139" s="62" t="s">
        <v>65</v>
      </c>
      <c r="H139" s="984">
        <f>SUM(H89:H138)</f>
        <v>0</v>
      </c>
      <c r="I139" s="89"/>
      <c r="J139" s="89"/>
      <c r="K139" s="89"/>
      <c r="L139" s="89"/>
      <c r="M139" s="89"/>
      <c r="N139" s="89"/>
    </row>
    <row r="140" spans="1:14" ht="13.15" customHeight="1">
      <c r="E140" s="265"/>
      <c r="F140" s="269"/>
      <c r="G140" s="265"/>
      <c r="H140" s="270"/>
      <c r="I140" s="89"/>
      <c r="J140" s="89"/>
      <c r="K140" s="89"/>
      <c r="L140" s="89"/>
      <c r="M140" s="89"/>
      <c r="N140" s="89"/>
    </row>
    <row r="141" spans="1:14" s="265" customFormat="1">
      <c r="A141" s="24" t="s">
        <v>44</v>
      </c>
      <c r="B141" s="25"/>
      <c r="C141" s="26" t="s">
        <v>45</v>
      </c>
      <c r="D141" s="26" t="s">
        <v>46</v>
      </c>
      <c r="E141" s="69" t="s">
        <v>47</v>
      </c>
      <c r="F141" s="69" t="s">
        <v>48</v>
      </c>
      <c r="G141" s="70" t="s">
        <v>49</v>
      </c>
      <c r="H141" s="71" t="s">
        <v>50</v>
      </c>
    </row>
    <row r="142" spans="1:14" ht="13.5" thickBot="1">
      <c r="A142" s="31" t="s">
        <v>51</v>
      </c>
      <c r="B142" s="32"/>
      <c r="C142" s="33" t="s">
        <v>51</v>
      </c>
      <c r="D142" s="34"/>
      <c r="E142" s="72" t="s">
        <v>51</v>
      </c>
      <c r="F142" s="73"/>
      <c r="G142" s="74" t="s">
        <v>52</v>
      </c>
      <c r="H142" s="75"/>
      <c r="J142" s="265"/>
    </row>
    <row r="143" spans="1:14" ht="13.5" thickTop="1">
      <c r="A143" s="39" t="s">
        <v>105</v>
      </c>
      <c r="B143" s="40"/>
      <c r="C143" s="41" t="s">
        <v>3</v>
      </c>
      <c r="D143" s="42"/>
      <c r="E143" s="76"/>
      <c r="F143" s="77"/>
      <c r="G143" s="76"/>
      <c r="H143" s="78"/>
      <c r="J143" s="265"/>
    </row>
    <row r="144" spans="1:14" s="265" customFormat="1">
      <c r="A144" s="267"/>
      <c r="B144" s="267"/>
      <c r="D144" s="268"/>
      <c r="F144" s="269"/>
      <c r="H144" s="270"/>
    </row>
    <row r="145" spans="1:10">
      <c r="A145" s="276" t="s">
        <v>21</v>
      </c>
      <c r="B145" s="277"/>
      <c r="C145" s="278" t="s">
        <v>372</v>
      </c>
      <c r="D145" s="222"/>
      <c r="E145" s="275"/>
      <c r="F145" s="157"/>
      <c r="G145" s="266"/>
      <c r="H145" s="978"/>
    </row>
    <row r="146" spans="1:10" s="517" customFormat="1" ht="13.5">
      <c r="A146" s="493">
        <v>79</v>
      </c>
      <c r="B146" s="492">
        <v>311</v>
      </c>
      <c r="C146" s="519" t="s">
        <v>19</v>
      </c>
      <c r="D146" s="490"/>
      <c r="E146" s="489">
        <v>20</v>
      </c>
      <c r="F146" s="488" t="s">
        <v>18</v>
      </c>
      <c r="G146" s="516">
        <v>45</v>
      </c>
      <c r="H146" s="994">
        <f>E146*G146</f>
        <v>900</v>
      </c>
    </row>
    <row r="147" spans="1:10">
      <c r="A147" s="267"/>
      <c r="B147" s="267"/>
      <c r="C147" s="265"/>
      <c r="D147" s="268"/>
      <c r="E147" s="265"/>
      <c r="F147" s="269"/>
      <c r="G147" s="850"/>
      <c r="H147" s="989"/>
    </row>
    <row r="148" spans="1:10" s="517" customFormat="1" ht="13.5">
      <c r="A148" s="493">
        <v>79</v>
      </c>
      <c r="B148" s="492">
        <v>351</v>
      </c>
      <c r="C148" s="519" t="s">
        <v>373</v>
      </c>
      <c r="D148" s="490"/>
      <c r="E148" s="489">
        <v>12</v>
      </c>
      <c r="F148" s="488" t="s">
        <v>18</v>
      </c>
      <c r="G148" s="516">
        <v>45</v>
      </c>
      <c r="H148" s="994">
        <f>E148*G148</f>
        <v>540</v>
      </c>
    </row>
    <row r="149" spans="1:10">
      <c r="A149" s="267"/>
      <c r="B149" s="267"/>
      <c r="C149" s="265"/>
      <c r="D149" s="268"/>
      <c r="E149" s="265"/>
      <c r="F149" s="269"/>
      <c r="G149" s="850"/>
      <c r="H149" s="989"/>
    </row>
    <row r="150" spans="1:10" s="517" customFormat="1" ht="13.5">
      <c r="A150" s="493">
        <v>79</v>
      </c>
      <c r="B150" s="492">
        <v>371</v>
      </c>
      <c r="C150" s="519" t="s">
        <v>374</v>
      </c>
      <c r="D150" s="490"/>
      <c r="E150" s="489">
        <v>30</v>
      </c>
      <c r="F150" s="488" t="s">
        <v>18</v>
      </c>
      <c r="G150" s="516">
        <v>45</v>
      </c>
      <c r="H150" s="994">
        <f>E150*G150</f>
        <v>1350</v>
      </c>
    </row>
    <row r="151" spans="1:10">
      <c r="A151" s="267"/>
      <c r="B151" s="267"/>
      <c r="C151" s="265"/>
      <c r="D151" s="268"/>
      <c r="E151" s="265"/>
      <c r="F151" s="269"/>
      <c r="G151" s="265"/>
      <c r="H151" s="989"/>
    </row>
    <row r="152" spans="1:10" s="517" customFormat="1" ht="25.5">
      <c r="A152" s="493">
        <v>79</v>
      </c>
      <c r="B152" s="492">
        <v>514</v>
      </c>
      <c r="C152" s="519" t="s">
        <v>375</v>
      </c>
      <c r="D152" s="490"/>
      <c r="E152" s="489">
        <v>1</v>
      </c>
      <c r="F152" s="488" t="s">
        <v>10</v>
      </c>
      <c r="G152" s="516"/>
      <c r="H152" s="994">
        <f>E152*G152</f>
        <v>0</v>
      </c>
    </row>
    <row r="153" spans="1:10" s="265" customFormat="1" ht="13.5" thickBot="1">
      <c r="A153" s="128"/>
      <c r="B153" s="128"/>
      <c r="C153" s="129"/>
      <c r="D153" s="130"/>
      <c r="E153" s="129"/>
      <c r="F153" s="131"/>
      <c r="G153" s="129"/>
      <c r="H153" s="991"/>
    </row>
    <row r="154" spans="1:10" ht="15">
      <c r="A154" s="57" t="s">
        <v>105</v>
      </c>
      <c r="B154" s="58"/>
      <c r="C154" s="59" t="s">
        <v>3</v>
      </c>
      <c r="D154" s="42"/>
      <c r="E154" s="60"/>
      <c r="F154" s="61"/>
      <c r="G154" s="62" t="s">
        <v>65</v>
      </c>
      <c r="H154" s="984">
        <f>SUM(H144:H153)</f>
        <v>2790</v>
      </c>
      <c r="J154" s="265"/>
    </row>
    <row r="155" spans="1:10">
      <c r="J155" s="265"/>
    </row>
    <row r="156" spans="1:10">
      <c r="J156" s="265"/>
    </row>
    <row r="157" spans="1:10">
      <c r="J157" s="265"/>
    </row>
    <row r="158" spans="1:10">
      <c r="J158" s="265"/>
    </row>
    <row r="159" spans="1:10">
      <c r="J159" s="265"/>
    </row>
    <row r="160" spans="1:10">
      <c r="J160" s="265"/>
    </row>
    <row r="161" spans="10:10">
      <c r="J161" s="265"/>
    </row>
    <row r="162" spans="10:10">
      <c r="J162" s="265"/>
    </row>
    <row r="163" spans="10:10">
      <c r="J163" s="265"/>
    </row>
    <row r="164" spans="10:10">
      <c r="J164" s="265"/>
    </row>
    <row r="165" spans="10:10">
      <c r="J165" s="265"/>
    </row>
    <row r="166" spans="10:10">
      <c r="J166" s="265"/>
    </row>
    <row r="167" spans="10:10">
      <c r="J167" s="265"/>
    </row>
    <row r="168" spans="10:10">
      <c r="J168" s="265"/>
    </row>
    <row r="169" spans="10:10">
      <c r="J169" s="265"/>
    </row>
    <row r="170" spans="10:10">
      <c r="J170" s="265"/>
    </row>
    <row r="171" spans="10:10">
      <c r="J171" s="265"/>
    </row>
    <row r="172" spans="10:10">
      <c r="J172" s="265"/>
    </row>
    <row r="173" spans="10:10">
      <c r="J173" s="265"/>
    </row>
    <row r="174" spans="10:10">
      <c r="J174" s="265"/>
    </row>
    <row r="175" spans="10:10">
      <c r="J175" s="265"/>
    </row>
    <row r="176" spans="10:10">
      <c r="J176" s="265"/>
    </row>
    <row r="177" spans="1:10">
      <c r="J177" s="265"/>
    </row>
    <row r="179" spans="1:10" ht="35.450000000000003" customHeight="1"/>
    <row r="181" spans="1:10" ht="16.899999999999999" customHeight="1"/>
    <row r="182" spans="1:10">
      <c r="A182" s="264"/>
      <c r="B182" s="264"/>
      <c r="D182" s="264"/>
      <c r="F182" s="264"/>
      <c r="H182" s="264"/>
    </row>
    <row r="183" spans="1:10">
      <c r="A183" s="264"/>
      <c r="B183" s="264"/>
      <c r="D183" s="264"/>
      <c r="F183" s="264"/>
      <c r="H183" s="264"/>
    </row>
    <row r="191" spans="1:10">
      <c r="A191" s="264"/>
      <c r="B191" s="264"/>
      <c r="D191" s="264"/>
      <c r="F191" s="264"/>
      <c r="H191" s="264"/>
    </row>
    <row r="192" spans="1:10">
      <c r="A192" s="264"/>
      <c r="B192" s="264"/>
      <c r="D192" s="264"/>
      <c r="F192" s="264"/>
      <c r="H192" s="264"/>
    </row>
    <row r="194" s="264" customFormat="1"/>
    <row r="195" s="264" customFormat="1"/>
  </sheetData>
  <mergeCells count="11">
    <mergeCell ref="A5:B5"/>
    <mergeCell ref="C5:F5"/>
    <mergeCell ref="A6:B6"/>
    <mergeCell ref="A7:B7"/>
    <mergeCell ref="F19:G19"/>
    <mergeCell ref="C38:F38"/>
    <mergeCell ref="C22:G25"/>
    <mergeCell ref="C27:G30"/>
    <mergeCell ref="C31:F31"/>
    <mergeCell ref="C33:G36"/>
    <mergeCell ref="C37:F37"/>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rowBreaks count="4" manualBreakCount="4">
    <brk id="39" max="7" man="1"/>
    <brk id="48" max="7" man="1"/>
    <brk id="84" max="7" man="1"/>
    <brk id="13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tabColor rgb="FFFFFF00"/>
  </sheetPr>
  <dimension ref="A3:K203"/>
  <sheetViews>
    <sheetView showZeros="0" view="pageBreakPreview" topLeftCell="A55" zoomScaleNormal="100" zoomScaleSheetLayoutView="100" workbookViewId="0">
      <selection activeCell="G158" sqref="G158"/>
    </sheetView>
  </sheetViews>
  <sheetFormatPr defaultColWidth="8.85546875" defaultRowHeight="12.75"/>
  <cols>
    <col min="1" max="1" width="5.42578125" style="751" customWidth="1"/>
    <col min="2" max="2" width="4.85546875" style="794" customWidth="1"/>
    <col min="3" max="3" width="37.85546875" style="117" customWidth="1"/>
    <col min="4" max="4" width="24.85546875" style="842" customWidth="1"/>
    <col min="5" max="5" width="8.85546875" style="117"/>
    <col min="6" max="6" width="6.28515625" style="752" customWidth="1"/>
    <col min="7" max="7" width="12" style="733" bestFit="1" customWidth="1"/>
    <col min="8" max="8" width="13.28515625" style="733" bestFit="1" customWidth="1"/>
    <col min="9" max="9" width="17.28515625" style="117" customWidth="1"/>
    <col min="10" max="16384" width="8.85546875" style="117"/>
  </cols>
  <sheetData>
    <row r="3" spans="1:8" ht="18">
      <c r="A3" s="117"/>
      <c r="B3" s="300"/>
      <c r="C3" s="732" t="s">
        <v>33</v>
      </c>
      <c r="D3" s="732"/>
      <c r="E3" s="732"/>
      <c r="F3" s="732"/>
      <c r="G3" s="534"/>
      <c r="H3" s="534"/>
    </row>
    <row r="4" spans="1:8">
      <c r="A4" s="117"/>
      <c r="B4" s="300"/>
      <c r="D4" s="117"/>
      <c r="F4" s="117"/>
    </row>
    <row r="5" spans="1:8" ht="18">
      <c r="A5" s="1215" t="s">
        <v>9</v>
      </c>
      <c r="B5" s="1215"/>
      <c r="C5" s="1226" t="s">
        <v>138</v>
      </c>
      <c r="D5" s="1226"/>
      <c r="E5" s="1226"/>
      <c r="F5" s="1226"/>
      <c r="G5" s="535"/>
      <c r="H5" s="535"/>
    </row>
    <row r="6" spans="1:8" ht="30">
      <c r="A6" s="1227" t="s">
        <v>34</v>
      </c>
      <c r="B6" s="1227"/>
      <c r="C6" s="734" t="s">
        <v>472</v>
      </c>
      <c r="D6" s="735"/>
      <c r="E6" s="735"/>
      <c r="F6" s="735"/>
      <c r="G6" s="535"/>
      <c r="H6" s="535"/>
    </row>
    <row r="7" spans="1:8" ht="15.75">
      <c r="A7" s="1227"/>
      <c r="B7" s="1227"/>
      <c r="C7" s="788" t="s">
        <v>778</v>
      </c>
      <c r="D7" s="736"/>
      <c r="E7" s="736"/>
      <c r="F7" s="736"/>
      <c r="G7" s="540"/>
      <c r="H7" s="541"/>
    </row>
    <row r="8" spans="1:8">
      <c r="A8" s="117"/>
      <c r="B8" s="300"/>
      <c r="D8" s="117"/>
      <c r="F8" s="117"/>
    </row>
    <row r="9" spans="1:8" ht="15">
      <c r="A9" s="117"/>
      <c r="B9" s="789"/>
      <c r="C9" s="737" t="s">
        <v>35</v>
      </c>
      <c r="D9" s="737"/>
      <c r="E9" s="738"/>
      <c r="F9" s="738"/>
      <c r="G9" s="545"/>
      <c r="H9" s="733">
        <f>H58</f>
        <v>0</v>
      </c>
    </row>
    <row r="10" spans="1:8">
      <c r="A10" s="117"/>
      <c r="B10" s="300"/>
      <c r="D10" s="117"/>
      <c r="E10" s="739"/>
      <c r="F10" s="740"/>
      <c r="G10" s="741"/>
    </row>
    <row r="11" spans="1:8" ht="15">
      <c r="A11" s="117"/>
      <c r="B11" s="789"/>
      <c r="C11" s="737" t="s">
        <v>36</v>
      </c>
      <c r="D11" s="737"/>
      <c r="E11" s="738"/>
      <c r="F11" s="738"/>
      <c r="G11" s="545"/>
      <c r="H11" s="733">
        <f>H88</f>
        <v>0</v>
      </c>
    </row>
    <row r="12" spans="1:8">
      <c r="A12" s="117"/>
      <c r="B12" s="300"/>
      <c r="D12" s="117"/>
      <c r="E12" s="739"/>
      <c r="F12" s="740"/>
      <c r="G12" s="741"/>
    </row>
    <row r="13" spans="1:8" ht="15">
      <c r="A13" s="117"/>
      <c r="B13" s="789"/>
      <c r="C13" s="737" t="s">
        <v>38</v>
      </c>
      <c r="D13" s="737"/>
      <c r="E13" s="743"/>
      <c r="F13" s="738"/>
      <c r="G13" s="545"/>
      <c r="H13" s="733">
        <f>H103</f>
        <v>0</v>
      </c>
    </row>
    <row r="14" spans="1:8">
      <c r="A14" s="117"/>
      <c r="B14" s="300"/>
      <c r="D14" s="117"/>
      <c r="E14" s="739"/>
      <c r="F14" s="740"/>
      <c r="G14" s="741"/>
    </row>
    <row r="15" spans="1:8" ht="15">
      <c r="A15" s="117"/>
      <c r="B15" s="789"/>
      <c r="C15" s="737" t="s">
        <v>39</v>
      </c>
      <c r="D15" s="737"/>
      <c r="E15" s="738"/>
      <c r="F15" s="738"/>
      <c r="G15" s="545"/>
      <c r="H15" s="733">
        <f>H144</f>
        <v>0</v>
      </c>
    </row>
    <row r="16" spans="1:8">
      <c r="A16" s="117"/>
      <c r="B16" s="300"/>
      <c r="D16" s="117"/>
      <c r="E16" s="739"/>
      <c r="F16" s="740"/>
      <c r="G16" s="741"/>
    </row>
    <row r="17" spans="1:9" ht="15">
      <c r="A17" s="117"/>
      <c r="B17" s="789"/>
      <c r="C17" s="742" t="s">
        <v>41</v>
      </c>
      <c r="D17" s="742"/>
      <c r="E17" s="743"/>
      <c r="F17" s="738"/>
      <c r="G17" s="545"/>
      <c r="H17" s="733">
        <f>H159</f>
        <v>6800</v>
      </c>
    </row>
    <row r="18" spans="1:9" ht="15">
      <c r="A18" s="117"/>
      <c r="B18" s="789"/>
      <c r="C18" s="742"/>
      <c r="D18" s="790"/>
      <c r="E18" s="744"/>
      <c r="F18" s="745"/>
      <c r="G18" s="746"/>
    </row>
    <row r="19" spans="1:9" ht="15.75" thickBot="1">
      <c r="A19" s="117"/>
      <c r="B19" s="789"/>
      <c r="C19" s="747"/>
      <c r="D19" s="791"/>
      <c r="E19" s="748"/>
      <c r="F19" s="748"/>
      <c r="G19" s="554"/>
      <c r="H19" s="749"/>
    </row>
    <row r="20" spans="1:9">
      <c r="A20" s="117"/>
      <c r="B20" s="300"/>
      <c r="D20" s="117"/>
      <c r="E20" s="750"/>
      <c r="F20" s="750"/>
      <c r="G20" s="547"/>
    </row>
    <row r="21" spans="1:9" ht="15.75">
      <c r="A21" s="117"/>
      <c r="B21" s="789"/>
      <c r="C21" s="737"/>
      <c r="D21" s="792" t="s">
        <v>2</v>
      </c>
      <c r="E21" s="750"/>
      <c r="F21" s="1228"/>
      <c r="G21" s="1228"/>
      <c r="H21" s="557">
        <f>SUM(H9:H20)</f>
        <v>6800</v>
      </c>
    </row>
    <row r="22" spans="1:9" ht="15">
      <c r="A22" s="117"/>
      <c r="B22" s="300"/>
      <c r="D22" s="117"/>
      <c r="E22" s="750"/>
      <c r="F22" s="739"/>
      <c r="G22" s="741"/>
      <c r="H22" s="557"/>
    </row>
    <row r="23" spans="1:9">
      <c r="A23" s="117"/>
      <c r="B23" s="300"/>
      <c r="D23" s="117"/>
      <c r="F23" s="117"/>
    </row>
    <row r="24" spans="1:9">
      <c r="A24" s="117"/>
      <c r="B24" s="300"/>
      <c r="C24" s="1206" t="s">
        <v>42</v>
      </c>
      <c r="D24" s="1206"/>
      <c r="E24" s="1206"/>
      <c r="F24" s="1206"/>
      <c r="G24" s="1206"/>
      <c r="H24" s="558"/>
    </row>
    <row r="25" spans="1:9">
      <c r="A25" s="117"/>
      <c r="B25" s="300"/>
      <c r="C25" s="1206"/>
      <c r="D25" s="1206"/>
      <c r="E25" s="1206"/>
      <c r="F25" s="1206"/>
      <c r="G25" s="1206"/>
      <c r="H25" s="558"/>
    </row>
    <row r="26" spans="1:9">
      <c r="A26" s="117"/>
      <c r="B26" s="300"/>
      <c r="C26" s="1206"/>
      <c r="D26" s="1206"/>
      <c r="E26" s="1206"/>
      <c r="F26" s="1206"/>
      <c r="G26" s="1206"/>
      <c r="H26" s="558"/>
    </row>
    <row r="27" spans="1:9">
      <c r="A27" s="117"/>
      <c r="B27" s="300"/>
      <c r="C27" s="1206"/>
      <c r="D27" s="1206"/>
      <c r="E27" s="1206"/>
      <c r="F27" s="1206"/>
      <c r="G27" s="1206"/>
      <c r="H27" s="558"/>
    </row>
    <row r="28" spans="1:9">
      <c r="A28" s="117"/>
      <c r="B28" s="300"/>
      <c r="D28" s="117"/>
      <c r="F28" s="117"/>
    </row>
    <row r="29" spans="1:9">
      <c r="A29" s="117"/>
      <c r="B29" s="300"/>
      <c r="C29" s="1206" t="s">
        <v>470</v>
      </c>
      <c r="D29" s="1206"/>
      <c r="E29" s="1206"/>
      <c r="F29" s="1206"/>
      <c r="G29" s="1206"/>
      <c r="H29" s="558"/>
    </row>
    <row r="30" spans="1:9">
      <c r="A30" s="117"/>
      <c r="B30" s="300"/>
      <c r="C30" s="1206"/>
      <c r="D30" s="1206"/>
      <c r="E30" s="1206"/>
      <c r="F30" s="1206"/>
      <c r="G30" s="1206"/>
      <c r="H30" s="558"/>
    </row>
    <row r="31" spans="1:9">
      <c r="A31" s="117"/>
      <c r="B31" s="300"/>
      <c r="C31" s="1206"/>
      <c r="D31" s="1206"/>
      <c r="E31" s="1206"/>
      <c r="F31" s="1206"/>
      <c r="G31" s="1206"/>
      <c r="H31" s="531"/>
      <c r="I31" s="21"/>
    </row>
    <row r="32" spans="1:9" ht="19.899999999999999" customHeight="1">
      <c r="A32" s="117"/>
      <c r="B32" s="300"/>
      <c r="C32" s="1206"/>
      <c r="D32" s="1206"/>
      <c r="E32" s="1206"/>
      <c r="F32" s="1206"/>
      <c r="G32" s="1206"/>
      <c r="H32" s="531"/>
      <c r="I32" s="21"/>
    </row>
    <row r="33" spans="1:11">
      <c r="A33" s="117"/>
      <c r="B33" s="300"/>
      <c r="C33" s="1206"/>
      <c r="D33" s="1206"/>
      <c r="E33" s="1206"/>
      <c r="F33" s="1206"/>
      <c r="G33" s="558"/>
      <c r="H33" s="531"/>
      <c r="I33" s="21"/>
    </row>
    <row r="34" spans="1:11">
      <c r="A34" s="117"/>
      <c r="B34" s="300"/>
      <c r="D34" s="117"/>
      <c r="F34" s="117"/>
      <c r="H34" s="531"/>
      <c r="I34" s="21"/>
    </row>
    <row r="35" spans="1:11">
      <c r="A35" s="117"/>
      <c r="B35" s="300"/>
      <c r="C35" s="1206" t="s">
        <v>139</v>
      </c>
      <c r="D35" s="1206"/>
      <c r="E35" s="1206"/>
      <c r="F35" s="1206"/>
      <c r="G35" s="1206"/>
      <c r="H35" s="531"/>
      <c r="I35" s="21"/>
    </row>
    <row r="36" spans="1:11">
      <c r="A36" s="117"/>
      <c r="B36" s="300"/>
      <c r="C36" s="1206"/>
      <c r="D36" s="1206"/>
      <c r="E36" s="1206"/>
      <c r="F36" s="1206"/>
      <c r="G36" s="1206"/>
      <c r="H36" s="531"/>
      <c r="I36" s="21"/>
    </row>
    <row r="37" spans="1:11">
      <c r="A37" s="117"/>
      <c r="B37" s="300"/>
      <c r="C37" s="1206"/>
      <c r="D37" s="1206"/>
      <c r="E37" s="1206"/>
      <c r="F37" s="1206"/>
      <c r="G37" s="1206"/>
      <c r="H37" s="531"/>
      <c r="I37" s="21"/>
    </row>
    <row r="38" spans="1:11">
      <c r="A38" s="117"/>
      <c r="B38" s="300"/>
      <c r="C38" s="1206"/>
      <c r="D38" s="1206"/>
      <c r="E38" s="1206"/>
      <c r="F38" s="1206"/>
      <c r="G38" s="1206"/>
      <c r="H38" s="531"/>
      <c r="I38" s="21"/>
    </row>
    <row r="39" spans="1:11">
      <c r="A39" s="117"/>
      <c r="B39" s="793"/>
      <c r="C39" s="1206"/>
      <c r="D39" s="1206"/>
      <c r="E39" s="1206"/>
      <c r="F39" s="1206"/>
      <c r="G39" s="558"/>
      <c r="H39" s="558"/>
    </row>
    <row r="40" spans="1:11">
      <c r="C40" s="1206"/>
      <c r="D40" s="1206"/>
      <c r="E40" s="1206"/>
      <c r="F40" s="1206"/>
    </row>
    <row r="42" spans="1:11" s="755" customFormat="1" ht="12">
      <c r="A42" s="562" t="s">
        <v>44</v>
      </c>
      <c r="B42" s="561"/>
      <c r="C42" s="753" t="s">
        <v>45</v>
      </c>
      <c r="D42" s="754" t="s">
        <v>46</v>
      </c>
      <c r="E42" s="754" t="s">
        <v>47</v>
      </c>
      <c r="F42" s="754" t="s">
        <v>48</v>
      </c>
      <c r="G42" s="565" t="s">
        <v>49</v>
      </c>
      <c r="H42" s="566" t="s">
        <v>50</v>
      </c>
    </row>
    <row r="43" spans="1:11" s="755" customFormat="1" thickBot="1">
      <c r="A43" s="570" t="s">
        <v>51</v>
      </c>
      <c r="B43" s="569"/>
      <c r="C43" s="756" t="s">
        <v>51</v>
      </c>
      <c r="D43" s="795"/>
      <c r="E43" s="757" t="s">
        <v>51</v>
      </c>
      <c r="F43" s="758"/>
      <c r="G43" s="574" t="s">
        <v>52</v>
      </c>
      <c r="H43" s="575"/>
    </row>
    <row r="44" spans="1:11" ht="13.5" thickTop="1">
      <c r="A44" s="578" t="s">
        <v>8</v>
      </c>
      <c r="B44" s="796"/>
      <c r="C44" s="759" t="s">
        <v>7</v>
      </c>
      <c r="D44" s="797"/>
      <c r="E44" s="760"/>
      <c r="F44" s="761"/>
      <c r="G44" s="762"/>
      <c r="H44" s="762"/>
    </row>
    <row r="45" spans="1:11">
      <c r="A45" s="97"/>
      <c r="B45" s="97"/>
      <c r="C45" s="46"/>
      <c r="D45" s="689"/>
      <c r="E45" s="530"/>
      <c r="F45" s="763"/>
      <c r="G45" s="531"/>
      <c r="H45" s="531"/>
    </row>
    <row r="46" spans="1:11" s="612" customFormat="1">
      <c r="A46" s="613" t="s">
        <v>12</v>
      </c>
      <c r="B46" s="614"/>
      <c r="C46" s="606"/>
      <c r="D46" s="798"/>
      <c r="E46" s="608"/>
      <c r="F46" s="609"/>
      <c r="G46" s="610"/>
      <c r="H46" s="610"/>
      <c r="J46" s="799"/>
      <c r="K46" s="611"/>
    </row>
    <row r="47" spans="1:11" s="612" customFormat="1">
      <c r="A47" s="613"/>
      <c r="B47" s="614"/>
      <c r="C47" s="606"/>
      <c r="D47" s="798"/>
      <c r="E47" s="608"/>
      <c r="F47" s="609"/>
      <c r="G47" s="610"/>
      <c r="H47" s="610"/>
      <c r="J47" s="799"/>
      <c r="K47" s="611"/>
    </row>
    <row r="48" spans="1:11" s="802" customFormat="1" ht="25.5">
      <c r="A48" s="97">
        <v>11</v>
      </c>
      <c r="B48" s="97">
        <v>311</v>
      </c>
      <c r="C48" s="46" t="s">
        <v>473</v>
      </c>
      <c r="D48" s="800" t="s">
        <v>474</v>
      </c>
      <c r="E48" s="655">
        <v>1</v>
      </c>
      <c r="F48" s="801" t="s">
        <v>10</v>
      </c>
      <c r="G48" s="656"/>
      <c r="H48" s="656">
        <f>G48*E48</f>
        <v>0</v>
      </c>
      <c r="J48" s="803"/>
    </row>
    <row r="49" spans="1:11" s="802" customFormat="1">
      <c r="A49" s="97"/>
      <c r="B49" s="97"/>
      <c r="C49" s="46"/>
      <c r="D49" s="800"/>
      <c r="E49" s="655"/>
      <c r="F49" s="801"/>
      <c r="G49" s="656"/>
      <c r="H49" s="656"/>
    </row>
    <row r="50" spans="1:11" s="612" customFormat="1">
      <c r="A50" s="613" t="s">
        <v>385</v>
      </c>
      <c r="B50" s="614"/>
      <c r="C50" s="606"/>
      <c r="D50" s="798"/>
      <c r="E50" s="608"/>
      <c r="F50" s="609"/>
      <c r="G50" s="610"/>
      <c r="H50" s="610"/>
      <c r="J50" s="799"/>
      <c r="K50" s="611"/>
    </row>
    <row r="51" spans="1:11" s="612" customFormat="1">
      <c r="A51" s="613"/>
      <c r="B51" s="614"/>
      <c r="C51" s="606"/>
      <c r="D51" s="798"/>
      <c r="E51" s="608"/>
      <c r="F51" s="609"/>
      <c r="G51" s="610"/>
      <c r="H51" s="610"/>
      <c r="J51" s="799"/>
      <c r="K51" s="611"/>
    </row>
    <row r="52" spans="1:11" s="619" customFormat="1" ht="38.25">
      <c r="A52" s="615">
        <v>12</v>
      </c>
      <c r="B52" s="588">
        <v>131</v>
      </c>
      <c r="C52" s="616" t="s">
        <v>386</v>
      </c>
      <c r="D52" s="800" t="s">
        <v>474</v>
      </c>
      <c r="E52" s="591">
        <v>105</v>
      </c>
      <c r="F52" s="592" t="s">
        <v>314</v>
      </c>
      <c r="G52" s="593"/>
      <c r="H52" s="593">
        <f t="shared" ref="H52" si="0">G52*E52</f>
        <v>0</v>
      </c>
      <c r="I52" s="804"/>
      <c r="J52" s="803"/>
      <c r="K52" s="618"/>
    </row>
    <row r="53" spans="1:11" s="805" customFormat="1">
      <c r="A53" s="588"/>
      <c r="B53" s="588"/>
      <c r="C53" s="588"/>
      <c r="D53" s="782"/>
      <c r="E53" s="591"/>
      <c r="F53" s="592"/>
      <c r="G53" s="593"/>
      <c r="H53" s="593"/>
      <c r="J53" s="806"/>
      <c r="K53" s="807"/>
    </row>
    <row r="54" spans="1:11" s="619" customFormat="1" ht="38.25">
      <c r="A54" s="615">
        <v>12</v>
      </c>
      <c r="B54" s="588">
        <v>132</v>
      </c>
      <c r="C54" s="616" t="s">
        <v>388</v>
      </c>
      <c r="D54" s="800" t="s">
        <v>474</v>
      </c>
      <c r="E54" s="591">
        <v>126</v>
      </c>
      <c r="F54" s="592" t="s">
        <v>314</v>
      </c>
      <c r="G54" s="593"/>
      <c r="H54" s="593">
        <f t="shared" ref="H54" si="1">G54*E54</f>
        <v>0</v>
      </c>
      <c r="I54" s="804"/>
      <c r="J54" s="803"/>
      <c r="K54" s="618"/>
    </row>
    <row r="55" spans="1:11" s="802" customFormat="1">
      <c r="A55" s="97"/>
      <c r="B55" s="97"/>
      <c r="C55" s="46"/>
      <c r="D55" s="800"/>
      <c r="E55" s="671"/>
      <c r="F55" s="808"/>
      <c r="G55" s="673"/>
      <c r="H55" s="673"/>
    </row>
    <row r="56" spans="1:11" s="812" customFormat="1" ht="38.25">
      <c r="A56" s="615">
        <v>12</v>
      </c>
      <c r="B56" s="588">
        <v>500</v>
      </c>
      <c r="C56" s="616" t="s">
        <v>475</v>
      </c>
      <c r="D56" s="1043" t="s">
        <v>728</v>
      </c>
      <c r="E56" s="591">
        <v>1</v>
      </c>
      <c r="F56" s="592" t="s">
        <v>324</v>
      </c>
      <c r="G56" s="593"/>
      <c r="H56" s="593">
        <f t="shared" ref="H56" si="2">G56*E56</f>
        <v>0</v>
      </c>
      <c r="I56" s="809"/>
      <c r="J56" s="810"/>
      <c r="K56" s="811"/>
    </row>
    <row r="57" spans="1:11" ht="13.5" thickBot="1">
      <c r="A57" s="51"/>
      <c r="B57" s="51"/>
      <c r="C57" s="52"/>
      <c r="D57" s="813"/>
      <c r="E57" s="764"/>
      <c r="F57" s="765"/>
      <c r="G57" s="766"/>
      <c r="H57" s="766"/>
    </row>
    <row r="58" spans="1:11" ht="15.75" thickTop="1">
      <c r="A58" s="621" t="s">
        <v>8</v>
      </c>
      <c r="B58" s="622"/>
      <c r="C58" s="623" t="s">
        <v>7</v>
      </c>
      <c r="D58" s="767"/>
      <c r="E58" s="625"/>
      <c r="F58" s="626"/>
      <c r="G58" s="627" t="s">
        <v>65</v>
      </c>
      <c r="H58" s="627">
        <f>SUM(H44:H57)</f>
        <v>0</v>
      </c>
    </row>
    <row r="59" spans="1:11" ht="15">
      <c r="A59" s="543"/>
      <c r="B59" s="542"/>
      <c r="C59" s="737"/>
      <c r="D59" s="814"/>
      <c r="E59" s="768"/>
      <c r="F59" s="769"/>
      <c r="G59" s="631"/>
      <c r="H59" s="631"/>
    </row>
    <row r="60" spans="1:11">
      <c r="A60" s="562" t="s">
        <v>44</v>
      </c>
      <c r="B60" s="561"/>
      <c r="C60" s="753" t="s">
        <v>45</v>
      </c>
      <c r="D60" s="754" t="s">
        <v>46</v>
      </c>
      <c r="E60" s="770" t="s">
        <v>47</v>
      </c>
      <c r="F60" s="770" t="s">
        <v>48</v>
      </c>
      <c r="G60" s="635" t="s">
        <v>49</v>
      </c>
      <c r="H60" s="636" t="s">
        <v>50</v>
      </c>
    </row>
    <row r="61" spans="1:11" ht="13.5" thickBot="1">
      <c r="A61" s="570" t="s">
        <v>51</v>
      </c>
      <c r="B61" s="569"/>
      <c r="C61" s="756" t="s">
        <v>51</v>
      </c>
      <c r="D61" s="795"/>
      <c r="E61" s="771" t="s">
        <v>51</v>
      </c>
      <c r="F61" s="772"/>
      <c r="G61" s="639" t="s">
        <v>52</v>
      </c>
      <c r="H61" s="640"/>
    </row>
    <row r="62" spans="1:11" ht="13.5" thickTop="1">
      <c r="A62" s="578" t="s">
        <v>31</v>
      </c>
      <c r="B62" s="796"/>
      <c r="C62" s="759" t="s">
        <v>66</v>
      </c>
      <c r="D62" s="797"/>
      <c r="E62" s="773"/>
      <c r="F62" s="774"/>
      <c r="G62" s="775"/>
      <c r="H62" s="775"/>
    </row>
    <row r="63" spans="1:11">
      <c r="D63" s="814"/>
      <c r="E63" s="776"/>
      <c r="F63" s="777"/>
      <c r="G63" s="778"/>
      <c r="H63" s="778"/>
    </row>
    <row r="64" spans="1:11" s="619" customFormat="1">
      <c r="A64" s="644" t="s">
        <v>17</v>
      </c>
      <c r="B64" s="645"/>
      <c r="C64" s="645"/>
      <c r="D64" s="779"/>
      <c r="E64" s="780"/>
      <c r="F64" s="648"/>
      <c r="G64" s="649"/>
      <c r="H64" s="649"/>
      <c r="J64" s="618"/>
      <c r="K64" s="618"/>
    </row>
    <row r="65" spans="1:11" s="619" customFormat="1">
      <c r="A65" s="644"/>
      <c r="B65" s="645"/>
      <c r="C65" s="645"/>
      <c r="D65" s="779"/>
      <c r="E65" s="780"/>
      <c r="F65" s="648"/>
      <c r="G65" s="649"/>
      <c r="H65" s="649"/>
      <c r="J65" s="618"/>
      <c r="K65" s="618"/>
    </row>
    <row r="66" spans="1:11" s="619" customFormat="1" ht="25.5">
      <c r="A66" s="615">
        <v>21</v>
      </c>
      <c r="B66" s="588">
        <v>114</v>
      </c>
      <c r="C66" s="616" t="s">
        <v>391</v>
      </c>
      <c r="D66" s="784"/>
      <c r="E66" s="1154">
        <v>26.25</v>
      </c>
      <c r="F66" s="592" t="s">
        <v>314</v>
      </c>
      <c r="G66" s="593"/>
      <c r="H66" s="593">
        <f t="shared" ref="H66" si="3">G66*E66</f>
        <v>0</v>
      </c>
      <c r="I66" s="594"/>
      <c r="J66" s="618"/>
      <c r="K66" s="618"/>
    </row>
    <row r="67" spans="1:11" s="603" customFormat="1">
      <c r="A67" s="588"/>
      <c r="B67" s="588"/>
      <c r="C67" s="588"/>
      <c r="D67" s="782"/>
      <c r="E67" s="1154"/>
      <c r="F67" s="592"/>
      <c r="G67" s="593"/>
      <c r="H67" s="593"/>
      <c r="J67" s="783"/>
      <c r="K67" s="602"/>
    </row>
    <row r="68" spans="1:11" s="619" customFormat="1" ht="25.5">
      <c r="A68" s="615">
        <v>21</v>
      </c>
      <c r="B68" s="588">
        <v>224</v>
      </c>
      <c r="C68" s="616" t="s">
        <v>394</v>
      </c>
      <c r="D68" s="784"/>
      <c r="E68" s="1154">
        <v>8.7412500000000009</v>
      </c>
      <c r="F68" s="592" t="s">
        <v>285</v>
      </c>
      <c r="G68" s="593"/>
      <c r="H68" s="593">
        <f t="shared" ref="H68" si="4">G68*E68</f>
        <v>0</v>
      </c>
      <c r="I68" s="594"/>
      <c r="J68" s="618"/>
      <c r="K68" s="618"/>
    </row>
    <row r="69" spans="1:11" s="603" customFormat="1">
      <c r="A69" s="588"/>
      <c r="B69" s="588"/>
      <c r="C69" s="588"/>
      <c r="D69" s="782"/>
      <c r="E69" s="1154"/>
      <c r="F69" s="592"/>
      <c r="G69" s="593"/>
      <c r="H69" s="593"/>
      <c r="J69" s="783"/>
      <c r="K69" s="602"/>
    </row>
    <row r="70" spans="1:11" s="619" customFormat="1" ht="25.5">
      <c r="A70" s="615">
        <v>21</v>
      </c>
      <c r="B70" s="588">
        <v>253</v>
      </c>
      <c r="C70" s="616" t="s">
        <v>476</v>
      </c>
      <c r="D70" s="784"/>
      <c r="E70" s="1154">
        <v>17.482500000000002</v>
      </c>
      <c r="F70" s="592" t="s">
        <v>285</v>
      </c>
      <c r="G70" s="593"/>
      <c r="H70" s="593">
        <f t="shared" ref="H70" si="5">G70*E70</f>
        <v>0</v>
      </c>
      <c r="I70" s="594"/>
      <c r="J70" s="618"/>
      <c r="K70" s="618"/>
    </row>
    <row r="71" spans="1:11" s="603" customFormat="1">
      <c r="A71" s="588"/>
      <c r="B71" s="588"/>
      <c r="C71" s="588"/>
      <c r="D71" s="782"/>
      <c r="E71" s="1154"/>
      <c r="F71" s="592"/>
      <c r="G71" s="593"/>
      <c r="H71" s="593"/>
      <c r="J71" s="783"/>
      <c r="K71" s="602"/>
    </row>
    <row r="72" spans="1:11" s="619" customFormat="1">
      <c r="A72" s="644" t="s">
        <v>15</v>
      </c>
      <c r="B72" s="645"/>
      <c r="C72" s="645"/>
      <c r="D72" s="779"/>
      <c r="E72" s="1155"/>
      <c r="F72" s="648"/>
      <c r="G72" s="649"/>
      <c r="H72" s="649"/>
      <c r="J72" s="618"/>
      <c r="K72" s="618"/>
    </row>
    <row r="73" spans="1:11" s="619" customFormat="1">
      <c r="A73" s="644"/>
      <c r="B73" s="645"/>
      <c r="C73" s="645"/>
      <c r="D73" s="779"/>
      <c r="E73" s="1155"/>
      <c r="F73" s="648"/>
      <c r="G73" s="649"/>
      <c r="H73" s="649"/>
      <c r="J73" s="618"/>
      <c r="K73" s="618"/>
    </row>
    <row r="74" spans="1:11" s="619" customFormat="1" ht="25.5">
      <c r="A74" s="615">
        <v>22</v>
      </c>
      <c r="B74" s="588">
        <v>115</v>
      </c>
      <c r="C74" s="616" t="s">
        <v>183</v>
      </c>
      <c r="D74" s="784"/>
      <c r="E74" s="1154">
        <v>26.25</v>
      </c>
      <c r="F74" s="592" t="s">
        <v>314</v>
      </c>
      <c r="G74" s="593"/>
      <c r="H74" s="593">
        <f t="shared" ref="H74" si="6">G74*E74</f>
        <v>0</v>
      </c>
      <c r="I74" s="594"/>
      <c r="J74" s="618"/>
      <c r="K74" s="618"/>
    </row>
    <row r="75" spans="1:11" s="619" customFormat="1">
      <c r="A75" s="615"/>
      <c r="B75" s="588"/>
      <c r="C75" s="616"/>
      <c r="D75" s="784"/>
      <c r="E75" s="1154"/>
      <c r="F75" s="592"/>
      <c r="G75" s="593"/>
      <c r="H75" s="593"/>
      <c r="J75" s="618"/>
      <c r="K75" s="618"/>
    </row>
    <row r="76" spans="1:11" s="619" customFormat="1">
      <c r="A76" s="644" t="s">
        <v>397</v>
      </c>
      <c r="B76" s="645"/>
      <c r="C76" s="645"/>
      <c r="D76" s="779"/>
      <c r="E76" s="1155"/>
      <c r="F76" s="648"/>
      <c r="G76" s="649"/>
      <c r="H76" s="649"/>
      <c r="J76" s="618"/>
      <c r="K76" s="618"/>
    </row>
    <row r="77" spans="1:11" s="619" customFormat="1">
      <c r="A77" s="644"/>
      <c r="B77" s="645"/>
      <c r="C77" s="645"/>
      <c r="D77" s="779"/>
      <c r="E77" s="1155"/>
      <c r="F77" s="648"/>
      <c r="G77" s="649"/>
      <c r="H77" s="649"/>
      <c r="J77" s="618"/>
      <c r="K77" s="618"/>
    </row>
    <row r="78" spans="1:11" s="619" customFormat="1" ht="25.5">
      <c r="A78" s="615">
        <v>24</v>
      </c>
      <c r="B78" s="588">
        <v>194</v>
      </c>
      <c r="C78" s="616" t="s">
        <v>398</v>
      </c>
      <c r="D78" s="784"/>
      <c r="E78" s="1154">
        <v>7.875</v>
      </c>
      <c r="F78" s="592" t="s">
        <v>285</v>
      </c>
      <c r="G78" s="593"/>
      <c r="H78" s="593">
        <f t="shared" ref="H78" si="7">G78*E78</f>
        <v>0</v>
      </c>
      <c r="I78" s="594"/>
      <c r="J78" s="618"/>
      <c r="K78" s="618"/>
    </row>
    <row r="79" spans="1:11" s="603" customFormat="1">
      <c r="A79" s="588"/>
      <c r="B79" s="588"/>
      <c r="C79" s="588"/>
      <c r="D79" s="782"/>
      <c r="E79" s="1154"/>
      <c r="F79" s="592"/>
      <c r="G79" s="593"/>
      <c r="H79" s="593"/>
      <c r="J79" s="783"/>
      <c r="K79" s="602"/>
    </row>
    <row r="80" spans="1:11" s="651" customFormat="1" ht="25.5">
      <c r="A80" s="615">
        <v>24</v>
      </c>
      <c r="B80" s="588">
        <v>214</v>
      </c>
      <c r="C80" s="616" t="s">
        <v>471</v>
      </c>
      <c r="D80" s="784"/>
      <c r="E80" s="1154">
        <v>6.5625</v>
      </c>
      <c r="F80" s="592" t="s">
        <v>285</v>
      </c>
      <c r="G80" s="593"/>
      <c r="H80" s="593">
        <f t="shared" ref="H80" si="8">G80*E80</f>
        <v>0</v>
      </c>
      <c r="I80" s="594"/>
      <c r="J80" s="618"/>
      <c r="K80" s="618"/>
    </row>
    <row r="81" spans="1:11" s="603" customFormat="1">
      <c r="A81" s="588"/>
      <c r="B81" s="588"/>
      <c r="C81" s="588"/>
      <c r="D81" s="782"/>
      <c r="E81" s="1154"/>
      <c r="F81" s="592"/>
      <c r="G81" s="593"/>
      <c r="H81" s="593"/>
      <c r="J81" s="783"/>
      <c r="K81" s="602"/>
    </row>
    <row r="82" spans="1:11" s="651" customFormat="1" ht="25.5">
      <c r="A82" s="615">
        <v>24</v>
      </c>
      <c r="B82" s="588">
        <v>219</v>
      </c>
      <c r="C82" s="616" t="s">
        <v>400</v>
      </c>
      <c r="D82" s="784"/>
      <c r="E82" s="1154">
        <v>6.5625</v>
      </c>
      <c r="F82" s="592" t="s">
        <v>285</v>
      </c>
      <c r="G82" s="593"/>
      <c r="H82" s="593">
        <f t="shared" ref="H82" si="9">G82*E82</f>
        <v>0</v>
      </c>
      <c r="I82" s="594"/>
      <c r="J82" s="650"/>
      <c r="K82" s="650"/>
    </row>
    <row r="83" spans="1:11" s="603" customFormat="1">
      <c r="A83" s="588"/>
      <c r="B83" s="588"/>
      <c r="C83" s="588"/>
      <c r="D83" s="782"/>
      <c r="E83" s="1154"/>
      <c r="F83" s="592"/>
      <c r="G83" s="593"/>
      <c r="H83" s="593"/>
      <c r="J83" s="783"/>
      <c r="K83" s="602"/>
    </row>
    <row r="84" spans="1:11" s="651" customFormat="1" ht="25.5">
      <c r="A84" s="615">
        <v>25</v>
      </c>
      <c r="B84" s="588">
        <v>147</v>
      </c>
      <c r="C84" s="616" t="s">
        <v>477</v>
      </c>
      <c r="D84" s="784"/>
      <c r="E84" s="1154">
        <v>13.125</v>
      </c>
      <c r="F84" s="592" t="s">
        <v>314</v>
      </c>
      <c r="G84" s="593"/>
      <c r="H84" s="593">
        <f t="shared" ref="H84" si="10">G84*E84</f>
        <v>0</v>
      </c>
      <c r="I84" s="594"/>
      <c r="J84" s="650"/>
      <c r="K84" s="650"/>
    </row>
    <row r="85" spans="1:11" s="603" customFormat="1">
      <c r="A85" s="588"/>
      <c r="B85" s="588"/>
      <c r="C85" s="588"/>
      <c r="D85" s="782"/>
      <c r="E85" s="1154"/>
      <c r="F85" s="592"/>
      <c r="G85" s="593"/>
      <c r="H85" s="593"/>
      <c r="J85" s="783"/>
      <c r="K85" s="602"/>
    </row>
    <row r="86" spans="1:11" s="651" customFormat="1">
      <c r="A86" s="615">
        <v>25</v>
      </c>
      <c r="B86" s="588">
        <v>151</v>
      </c>
      <c r="C86" s="616" t="s">
        <v>25</v>
      </c>
      <c r="D86" s="784"/>
      <c r="E86" s="1154">
        <v>13.125</v>
      </c>
      <c r="F86" s="592" t="s">
        <v>314</v>
      </c>
      <c r="G86" s="593"/>
      <c r="H86" s="593">
        <f t="shared" ref="H86" si="11">G86*E86</f>
        <v>0</v>
      </c>
      <c r="I86" s="594"/>
      <c r="J86" s="650"/>
      <c r="K86" s="650"/>
    </row>
    <row r="87" spans="1:11" ht="13.5" thickBot="1">
      <c r="A87" s="117"/>
      <c r="B87" s="300" t="s">
        <v>27</v>
      </c>
      <c r="D87" s="815"/>
      <c r="F87" s="117"/>
      <c r="G87" s="749"/>
    </row>
    <row r="88" spans="1:11" ht="15.75" thickTop="1">
      <c r="A88" s="621" t="s">
        <v>31</v>
      </c>
      <c r="B88" s="622"/>
      <c r="C88" s="623" t="s">
        <v>66</v>
      </c>
      <c r="D88" s="767"/>
      <c r="E88" s="625"/>
      <c r="F88" s="626"/>
      <c r="G88" s="627" t="s">
        <v>65</v>
      </c>
      <c r="H88" s="627">
        <f>SUM(H63:H87)</f>
        <v>0</v>
      </c>
    </row>
    <row r="89" spans="1:11">
      <c r="D89" s="814"/>
      <c r="E89" s="776"/>
      <c r="F89" s="777"/>
      <c r="G89" s="778"/>
      <c r="H89" s="778"/>
    </row>
    <row r="90" spans="1:11">
      <c r="D90" s="814"/>
      <c r="E90" s="776"/>
      <c r="F90" s="777"/>
      <c r="G90" s="778"/>
      <c r="H90" s="778"/>
    </row>
    <row r="91" spans="1:11">
      <c r="A91" s="562" t="s">
        <v>44</v>
      </c>
      <c r="B91" s="561"/>
      <c r="C91" s="753" t="s">
        <v>45</v>
      </c>
      <c r="D91" s="754" t="s">
        <v>46</v>
      </c>
      <c r="E91" s="770" t="s">
        <v>47</v>
      </c>
      <c r="F91" s="770" t="s">
        <v>48</v>
      </c>
      <c r="G91" s="635" t="s">
        <v>49</v>
      </c>
      <c r="H91" s="636" t="s">
        <v>50</v>
      </c>
    </row>
    <row r="92" spans="1:11" ht="13.5" thickBot="1">
      <c r="A92" s="570" t="s">
        <v>51</v>
      </c>
      <c r="B92" s="569"/>
      <c r="C92" s="756" t="s">
        <v>51</v>
      </c>
      <c r="D92" s="795"/>
      <c r="E92" s="771" t="s">
        <v>51</v>
      </c>
      <c r="F92" s="772"/>
      <c r="G92" s="639" t="s">
        <v>52</v>
      </c>
      <c r="H92" s="640"/>
    </row>
    <row r="93" spans="1:11" ht="13.5" thickTop="1">
      <c r="A93" s="578" t="s">
        <v>32</v>
      </c>
      <c r="B93" s="796"/>
      <c r="C93" s="759" t="s">
        <v>4</v>
      </c>
      <c r="D93" s="797"/>
      <c r="E93" s="773"/>
      <c r="F93" s="774"/>
      <c r="G93" s="775"/>
      <c r="H93" s="775"/>
    </row>
    <row r="94" spans="1:11">
      <c r="A94" s="785"/>
      <c r="B94" s="816"/>
      <c r="C94" s="776"/>
      <c r="D94" s="817"/>
      <c r="E94" s="776"/>
      <c r="F94" s="777"/>
      <c r="G94" s="778"/>
      <c r="H94" s="778"/>
    </row>
    <row r="95" spans="1:11" s="802" customFormat="1" ht="38.25">
      <c r="A95" s="615">
        <v>42</v>
      </c>
      <c r="B95" s="818">
        <v>114</v>
      </c>
      <c r="C95" s="819" t="s">
        <v>478</v>
      </c>
      <c r="D95" s="820" t="s">
        <v>479</v>
      </c>
      <c r="E95" s="821">
        <v>26.25</v>
      </c>
      <c r="F95" s="822" t="s">
        <v>318</v>
      </c>
      <c r="G95" s="593"/>
      <c r="H95" s="593">
        <f t="shared" ref="H95" si="12">G95*E95</f>
        <v>0</v>
      </c>
    </row>
    <row r="96" spans="1:11" s="802" customFormat="1">
      <c r="A96" s="823"/>
      <c r="B96" s="818"/>
      <c r="C96" s="821"/>
      <c r="D96" s="820"/>
      <c r="E96" s="821"/>
      <c r="F96" s="822"/>
      <c r="G96" s="824"/>
      <c r="H96" s="824"/>
    </row>
    <row r="97" spans="1:10" s="802" customFormat="1" ht="38.25">
      <c r="A97" s="615">
        <v>42</v>
      </c>
      <c r="B97" s="818">
        <v>484</v>
      </c>
      <c r="C97" s="819" t="s">
        <v>480</v>
      </c>
      <c r="D97" s="820"/>
      <c r="E97" s="821">
        <v>1</v>
      </c>
      <c r="F97" s="822" t="s">
        <v>10</v>
      </c>
      <c r="G97" s="593"/>
      <c r="H97" s="593">
        <f t="shared" ref="H97" si="13">G97*E97</f>
        <v>0</v>
      </c>
    </row>
    <row r="98" spans="1:10" s="802" customFormat="1">
      <c r="A98" s="823"/>
      <c r="B98" s="818"/>
      <c r="C98" s="821"/>
      <c r="D98" s="820"/>
      <c r="E98" s="821"/>
      <c r="F98" s="822"/>
      <c r="G98" s="824"/>
      <c r="H98" s="824"/>
      <c r="I98" s="825"/>
    </row>
    <row r="99" spans="1:10" s="802" customFormat="1" ht="38.25">
      <c r="A99" s="615">
        <v>44</v>
      </c>
      <c r="B99" s="818">
        <v>171</v>
      </c>
      <c r="C99" s="819" t="s">
        <v>481</v>
      </c>
      <c r="D99" s="820"/>
      <c r="E99" s="821">
        <v>2</v>
      </c>
      <c r="F99" s="822" t="s">
        <v>10</v>
      </c>
      <c r="G99" s="593"/>
      <c r="H99" s="593">
        <f t="shared" ref="H99" si="14">G99*E99</f>
        <v>0</v>
      </c>
    </row>
    <row r="100" spans="1:10" s="802" customFormat="1">
      <c r="A100" s="823"/>
      <c r="B100" s="818"/>
      <c r="C100" s="821"/>
      <c r="D100" s="820"/>
      <c r="E100" s="821"/>
      <c r="F100" s="822"/>
      <c r="G100" s="824"/>
      <c r="H100" s="824"/>
      <c r="I100" s="825"/>
    </row>
    <row r="101" spans="1:10" s="802" customFormat="1" ht="38.25">
      <c r="A101" s="615">
        <v>44</v>
      </c>
      <c r="B101" s="818">
        <v>917</v>
      </c>
      <c r="C101" s="819" t="s">
        <v>482</v>
      </c>
      <c r="D101" s="820"/>
      <c r="E101" s="821">
        <v>2</v>
      </c>
      <c r="F101" s="822" t="s">
        <v>10</v>
      </c>
      <c r="G101" s="593"/>
      <c r="H101" s="593">
        <f t="shared" ref="H101" si="15">G101*E101</f>
        <v>0</v>
      </c>
    </row>
    <row r="102" spans="1:10" s="802" customFormat="1" ht="13.5" thickBot="1">
      <c r="A102" s="823"/>
      <c r="B102" s="818"/>
      <c r="C102" s="821"/>
      <c r="D102" s="820"/>
      <c r="E102" s="821"/>
      <c r="F102" s="822"/>
      <c r="G102" s="824"/>
      <c r="H102" s="824"/>
      <c r="I102" s="825"/>
    </row>
    <row r="103" spans="1:10" ht="15.75" thickTop="1">
      <c r="A103" s="621" t="s">
        <v>32</v>
      </c>
      <c r="B103" s="622"/>
      <c r="C103" s="623" t="s">
        <v>4</v>
      </c>
      <c r="D103" s="767"/>
      <c r="E103" s="625"/>
      <c r="F103" s="626"/>
      <c r="G103" s="627" t="s">
        <v>65</v>
      </c>
      <c r="H103" s="627">
        <f>SUM(H93:H102)</f>
        <v>0</v>
      </c>
      <c r="I103" s="597"/>
    </row>
    <row r="104" spans="1:10">
      <c r="D104" s="814"/>
      <c r="E104" s="776"/>
      <c r="F104" s="777"/>
      <c r="G104" s="778"/>
      <c r="H104" s="778"/>
      <c r="I104" s="597"/>
    </row>
    <row r="105" spans="1:10">
      <c r="A105" s="562" t="s">
        <v>44</v>
      </c>
      <c r="B105" s="561"/>
      <c r="C105" s="753" t="s">
        <v>45</v>
      </c>
      <c r="D105" s="754" t="s">
        <v>46</v>
      </c>
      <c r="E105" s="770" t="s">
        <v>47</v>
      </c>
      <c r="F105" s="770" t="s">
        <v>48</v>
      </c>
      <c r="G105" s="635" t="s">
        <v>49</v>
      </c>
      <c r="H105" s="636" t="s">
        <v>50</v>
      </c>
      <c r="I105" s="597"/>
    </row>
    <row r="106" spans="1:10" ht="13.5" thickBot="1">
      <c r="A106" s="570" t="s">
        <v>51</v>
      </c>
      <c r="B106" s="569"/>
      <c r="C106" s="756" t="s">
        <v>51</v>
      </c>
      <c r="D106" s="795"/>
      <c r="E106" s="771" t="s">
        <v>51</v>
      </c>
      <c r="F106" s="772"/>
      <c r="G106" s="639" t="s">
        <v>52</v>
      </c>
      <c r="H106" s="640"/>
    </row>
    <row r="107" spans="1:10" ht="13.5" thickTop="1">
      <c r="A107" s="578" t="s">
        <v>107</v>
      </c>
      <c r="B107" s="796"/>
      <c r="C107" s="826" t="s">
        <v>23</v>
      </c>
      <c r="D107" s="797"/>
      <c r="E107" s="773"/>
      <c r="F107" s="774"/>
      <c r="G107" s="775"/>
      <c r="H107" s="775"/>
    </row>
    <row r="108" spans="1:10" s="776" customFormat="1">
      <c r="A108" s="785"/>
      <c r="B108" s="816"/>
      <c r="D108" s="817"/>
      <c r="F108" s="777"/>
      <c r="G108" s="778"/>
      <c r="H108" s="778"/>
    </row>
    <row r="109" spans="1:10" s="658" customFormat="1">
      <c r="A109" s="657" t="s">
        <v>415</v>
      </c>
      <c r="B109" s="657"/>
      <c r="D109" s="787"/>
      <c r="E109" s="641"/>
      <c r="F109" s="642"/>
      <c r="G109" s="643"/>
      <c r="H109" s="643"/>
      <c r="J109" s="641"/>
    </row>
    <row r="110" spans="1:10" s="658" customFormat="1" ht="38.25">
      <c r="A110" s="657"/>
      <c r="B110" s="657"/>
      <c r="C110" s="668" t="s">
        <v>416</v>
      </c>
      <c r="D110" s="787"/>
      <c r="E110" s="641"/>
      <c r="F110" s="642"/>
      <c r="G110" s="643"/>
      <c r="H110" s="643"/>
      <c r="J110" s="641"/>
    </row>
    <row r="111" spans="1:10" s="658" customFormat="1">
      <c r="A111" s="657"/>
      <c r="B111" s="657"/>
      <c r="C111" s="661"/>
      <c r="D111" s="787"/>
      <c r="E111" s="641"/>
      <c r="F111" s="642"/>
      <c r="G111" s="643"/>
      <c r="H111" s="643"/>
      <c r="J111" s="641"/>
    </row>
    <row r="112" spans="1:10" s="664" customFormat="1" ht="22.5">
      <c r="A112" s="660">
        <v>51</v>
      </c>
      <c r="B112" s="660">
        <v>211</v>
      </c>
      <c r="C112" s="661" t="s">
        <v>420</v>
      </c>
      <c r="D112" s="827" t="s">
        <v>483</v>
      </c>
      <c r="E112" s="663">
        <v>10.5</v>
      </c>
      <c r="F112" s="592" t="s">
        <v>314</v>
      </c>
      <c r="G112" s="593"/>
      <c r="H112" s="593">
        <f t="shared" ref="H112" si="16">G112*E112</f>
        <v>0</v>
      </c>
      <c r="I112" s="594"/>
      <c r="J112" s="667"/>
    </row>
    <row r="113" spans="1:10" s="600" customFormat="1" ht="14.25">
      <c r="A113" s="595"/>
      <c r="B113" s="596"/>
      <c r="C113" s="597"/>
      <c r="D113" s="828"/>
      <c r="G113" s="601"/>
      <c r="H113" s="601"/>
      <c r="J113" s="599"/>
    </row>
    <row r="114" spans="1:10" s="597" customFormat="1">
      <c r="A114" s="597" t="s">
        <v>427</v>
      </c>
      <c r="D114" s="829"/>
    </row>
    <row r="115" spans="1:10" s="597" customFormat="1">
      <c r="D115" s="829"/>
    </row>
    <row r="116" spans="1:10" s="664" customFormat="1" ht="51">
      <c r="A116" s="660">
        <v>52</v>
      </c>
      <c r="B116" s="660">
        <v>222</v>
      </c>
      <c r="C116" s="661" t="s">
        <v>428</v>
      </c>
      <c r="D116" s="827"/>
      <c r="E116" s="663">
        <v>496.125</v>
      </c>
      <c r="F116" s="592" t="s">
        <v>429</v>
      </c>
      <c r="G116" s="593"/>
      <c r="H116" s="593">
        <f t="shared" ref="H116" si="17">G116*E116</f>
        <v>0</v>
      </c>
      <c r="I116" s="594"/>
      <c r="J116" s="667"/>
    </row>
    <row r="117" spans="1:10" s="664" customFormat="1">
      <c r="A117" s="660"/>
      <c r="B117" s="660"/>
      <c r="C117" s="661"/>
      <c r="D117" s="827"/>
      <c r="E117" s="663"/>
      <c r="F117" s="665"/>
      <c r="G117" s="666"/>
      <c r="H117" s="666"/>
      <c r="J117" s="667"/>
    </row>
    <row r="118" spans="1:10" s="664" customFormat="1" ht="51">
      <c r="A118" s="660">
        <v>52</v>
      </c>
      <c r="B118" s="660">
        <v>216</v>
      </c>
      <c r="C118" s="661" t="s">
        <v>430</v>
      </c>
      <c r="D118" s="827"/>
      <c r="E118" s="663">
        <v>165.375</v>
      </c>
      <c r="F118" s="592" t="s">
        <v>429</v>
      </c>
      <c r="G118" s="593"/>
      <c r="H118" s="593">
        <f t="shared" ref="H118" si="18">G118*E118</f>
        <v>0</v>
      </c>
      <c r="I118" s="594"/>
      <c r="J118" s="667"/>
    </row>
    <row r="119" spans="1:10" s="664" customFormat="1">
      <c r="A119" s="660"/>
      <c r="B119" s="660"/>
      <c r="C119" s="661"/>
      <c r="D119" s="827"/>
      <c r="E119" s="663"/>
      <c r="F119" s="665"/>
      <c r="G119" s="666"/>
      <c r="H119" s="666"/>
      <c r="J119" s="667"/>
    </row>
    <row r="120" spans="1:10" s="664" customFormat="1" ht="38.25">
      <c r="A120" s="660">
        <v>52</v>
      </c>
      <c r="B120" s="660">
        <v>315</v>
      </c>
      <c r="C120" s="661" t="s">
        <v>484</v>
      </c>
      <c r="D120" s="827"/>
      <c r="E120" s="663">
        <v>992.25</v>
      </c>
      <c r="F120" s="592" t="s">
        <v>429</v>
      </c>
      <c r="G120" s="593"/>
      <c r="H120" s="593">
        <f t="shared" ref="H120" si="19">G120*E120</f>
        <v>0</v>
      </c>
      <c r="I120" s="594"/>
      <c r="J120" s="667"/>
    </row>
    <row r="121" spans="1:10" s="669" customFormat="1">
      <c r="A121" s="272"/>
      <c r="B121" s="272"/>
      <c r="C121" s="291"/>
      <c r="D121" s="830"/>
      <c r="E121" s="671"/>
      <c r="J121" s="671"/>
    </row>
    <row r="122" spans="1:10" s="597" customFormat="1">
      <c r="A122" s="597" t="s">
        <v>433</v>
      </c>
      <c r="D122" s="829"/>
    </row>
    <row r="123" spans="1:10" s="664" customFormat="1" ht="76.5">
      <c r="A123" s="660"/>
      <c r="B123" s="660"/>
      <c r="C123" s="661" t="s">
        <v>434</v>
      </c>
      <c r="D123" s="827"/>
      <c r="E123" s="663"/>
      <c r="F123" s="665"/>
      <c r="G123" s="666"/>
      <c r="H123" s="666"/>
      <c r="J123" s="667"/>
    </row>
    <row r="124" spans="1:10" s="664" customFormat="1" ht="76.5">
      <c r="A124" s="660"/>
      <c r="B124" s="660"/>
      <c r="C124" s="661" t="s">
        <v>435</v>
      </c>
      <c r="D124" s="827"/>
      <c r="E124" s="663"/>
      <c r="F124" s="665"/>
      <c r="G124" s="666"/>
      <c r="H124" s="666"/>
      <c r="J124" s="667"/>
    </row>
    <row r="125" spans="1:10" s="664" customFormat="1" ht="63.75">
      <c r="A125" s="660"/>
      <c r="B125" s="660"/>
      <c r="C125" s="661" t="s">
        <v>436</v>
      </c>
      <c r="D125" s="827"/>
      <c r="E125" s="663"/>
      <c r="F125" s="665"/>
      <c r="G125" s="666"/>
      <c r="H125" s="666"/>
      <c r="J125" s="667"/>
    </row>
    <row r="126" spans="1:10" s="664" customFormat="1" ht="76.5">
      <c r="A126" s="660"/>
      <c r="B126" s="660"/>
      <c r="C126" s="661" t="s">
        <v>437</v>
      </c>
      <c r="D126" s="827"/>
      <c r="E126" s="663"/>
      <c r="F126" s="665"/>
      <c r="G126" s="666"/>
      <c r="H126" s="666"/>
      <c r="J126" s="667"/>
    </row>
    <row r="127" spans="1:10" s="664" customFormat="1" ht="76.5">
      <c r="A127" s="660"/>
      <c r="B127" s="660"/>
      <c r="C127" s="661" t="s">
        <v>438</v>
      </c>
      <c r="D127" s="827"/>
      <c r="E127" s="663"/>
      <c r="F127" s="665"/>
      <c r="G127" s="666"/>
      <c r="H127" s="666"/>
      <c r="J127" s="667"/>
    </row>
    <row r="128" spans="1:10" s="664" customFormat="1" ht="38.25">
      <c r="A128" s="660"/>
      <c r="B128" s="660"/>
      <c r="C128" s="661" t="s">
        <v>439</v>
      </c>
      <c r="D128" s="827"/>
      <c r="E128" s="663"/>
      <c r="F128" s="665"/>
      <c r="G128" s="666"/>
      <c r="H128" s="666"/>
      <c r="J128" s="667"/>
    </row>
    <row r="129" spans="1:10" s="597" customFormat="1">
      <c r="D129" s="829"/>
    </row>
    <row r="130" spans="1:10" s="661" customFormat="1" ht="25.5">
      <c r="A130" s="660">
        <v>53</v>
      </c>
      <c r="B130" s="660">
        <v>116</v>
      </c>
      <c r="C130" s="661" t="s">
        <v>440</v>
      </c>
      <c r="D130" s="827"/>
      <c r="E130" s="663">
        <v>1.68</v>
      </c>
      <c r="F130" s="592" t="s">
        <v>285</v>
      </c>
      <c r="G130" s="593"/>
      <c r="H130" s="593">
        <f t="shared" ref="H130" si="20">G130*E130</f>
        <v>0</v>
      </c>
      <c r="I130" s="603"/>
      <c r="J130" s="663"/>
    </row>
    <row r="131" spans="1:10" s="661" customFormat="1">
      <c r="A131" s="660"/>
      <c r="B131" s="660"/>
      <c r="D131" s="827"/>
      <c r="E131" s="663"/>
      <c r="F131" s="665"/>
      <c r="G131" s="666"/>
      <c r="H131" s="666"/>
      <c r="J131" s="663"/>
    </row>
    <row r="132" spans="1:10" s="661" customFormat="1" ht="25.5">
      <c r="A132" s="660">
        <v>53</v>
      </c>
      <c r="B132" s="660">
        <v>133</v>
      </c>
      <c r="C132" s="661" t="s">
        <v>442</v>
      </c>
      <c r="D132" s="827"/>
      <c r="E132" s="663"/>
      <c r="J132" s="663"/>
    </row>
    <row r="133" spans="1:10" s="661" customFormat="1">
      <c r="A133" s="660"/>
      <c r="B133" s="660"/>
      <c r="C133" s="831" t="s">
        <v>485</v>
      </c>
      <c r="D133" s="827"/>
      <c r="E133" s="663">
        <v>4.7250000000000005</v>
      </c>
      <c r="F133" s="592" t="s">
        <v>285</v>
      </c>
      <c r="G133" s="593"/>
      <c r="H133" s="593">
        <f>G133*E133</f>
        <v>0</v>
      </c>
      <c r="I133" s="603"/>
      <c r="J133" s="663"/>
    </row>
    <row r="134" spans="1:10" s="661" customFormat="1" ht="25.5">
      <c r="A134" s="660"/>
      <c r="B134" s="660"/>
      <c r="C134" s="831" t="s">
        <v>486</v>
      </c>
      <c r="D134" s="827"/>
      <c r="E134" s="663">
        <v>8.4</v>
      </c>
      <c r="F134" s="592" t="s">
        <v>285</v>
      </c>
      <c r="G134" s="593"/>
      <c r="H134" s="593">
        <f>G134*E134</f>
        <v>0</v>
      </c>
      <c r="I134" s="603"/>
      <c r="J134" s="663"/>
    </row>
    <row r="135" spans="1:10" s="661" customFormat="1">
      <c r="A135" s="660"/>
      <c r="B135" s="660"/>
      <c r="D135" s="827"/>
      <c r="E135" s="663"/>
      <c r="F135" s="665"/>
      <c r="G135" s="666"/>
      <c r="H135" s="666"/>
      <c r="J135" s="663"/>
    </row>
    <row r="136" spans="1:10" s="661" customFormat="1" ht="38.25">
      <c r="A136" s="660">
        <v>53</v>
      </c>
      <c r="B136" s="660">
        <v>612</v>
      </c>
      <c r="C136" s="661" t="s">
        <v>450</v>
      </c>
      <c r="D136" s="827"/>
      <c r="E136" s="663">
        <f>E134</f>
        <v>8.4</v>
      </c>
      <c r="F136" s="592" t="s">
        <v>285</v>
      </c>
      <c r="G136" s="593"/>
      <c r="H136" s="593">
        <f t="shared" ref="H136" si="21">G136*E136</f>
        <v>0</v>
      </c>
      <c r="I136" s="603"/>
      <c r="J136" s="663"/>
    </row>
    <row r="137" spans="1:10" s="661" customFormat="1">
      <c r="A137" s="660"/>
      <c r="B137" s="660"/>
      <c r="D137" s="827"/>
      <c r="E137" s="663"/>
      <c r="F137" s="665"/>
      <c r="G137" s="666"/>
      <c r="H137" s="666"/>
      <c r="J137" s="663"/>
    </row>
    <row r="138" spans="1:10" s="661" customFormat="1" ht="38.25">
      <c r="A138" s="660">
        <v>53</v>
      </c>
      <c r="B138" s="660">
        <v>661</v>
      </c>
      <c r="C138" s="661" t="s">
        <v>456</v>
      </c>
      <c r="D138" s="827"/>
      <c r="E138" s="663">
        <f>E136</f>
        <v>8.4</v>
      </c>
      <c r="F138" s="592" t="s">
        <v>285</v>
      </c>
      <c r="G138" s="593"/>
      <c r="H138" s="593">
        <f t="shared" ref="H138" si="22">G138*E138</f>
        <v>0</v>
      </c>
      <c r="I138" s="603"/>
      <c r="J138" s="663"/>
    </row>
    <row r="139" spans="1:10" s="836" customFormat="1" ht="14.25">
      <c r="A139" s="832"/>
      <c r="B139" s="833"/>
      <c r="C139" s="834"/>
      <c r="D139" s="835"/>
      <c r="G139" s="837"/>
      <c r="H139" s="837"/>
      <c r="J139" s="838"/>
    </row>
    <row r="140" spans="1:10" s="597" customFormat="1">
      <c r="A140" s="597" t="s">
        <v>487</v>
      </c>
      <c r="D140" s="829"/>
    </row>
    <row r="141" spans="1:10" s="597" customFormat="1">
      <c r="D141" s="829"/>
    </row>
    <row r="142" spans="1:10" s="661" customFormat="1" ht="38.25">
      <c r="A142" s="660">
        <v>58</v>
      </c>
      <c r="B142" s="660">
        <v>771</v>
      </c>
      <c r="C142" s="661" t="s">
        <v>488</v>
      </c>
      <c r="D142" s="827" t="s">
        <v>489</v>
      </c>
      <c r="E142" s="783">
        <v>1444.8</v>
      </c>
      <c r="F142" s="592" t="s">
        <v>429</v>
      </c>
      <c r="G142" s="593"/>
      <c r="H142" s="593">
        <f t="shared" ref="H142" si="23">G142*E142</f>
        <v>0</v>
      </c>
      <c r="I142" s="603"/>
      <c r="J142" s="663"/>
    </row>
    <row r="143" spans="1:10" s="836" customFormat="1" ht="15" thickBot="1">
      <c r="A143" s="832"/>
      <c r="B143" s="833"/>
      <c r="C143" s="834"/>
      <c r="D143" s="835"/>
      <c r="G143" s="837"/>
      <c r="H143" s="837"/>
      <c r="J143" s="838"/>
    </row>
    <row r="144" spans="1:10" ht="15.75" thickTop="1">
      <c r="A144" s="621" t="s">
        <v>107</v>
      </c>
      <c r="B144" s="622"/>
      <c r="C144" s="623" t="s">
        <v>23</v>
      </c>
      <c r="D144" s="767"/>
      <c r="E144" s="625"/>
      <c r="F144" s="626"/>
      <c r="G144" s="627" t="s">
        <v>65</v>
      </c>
      <c r="H144" s="627">
        <f>SUM(H108:H143)</f>
        <v>0</v>
      </c>
    </row>
    <row r="145" spans="1:10">
      <c r="D145" s="814"/>
      <c r="E145" s="776"/>
      <c r="F145" s="777"/>
      <c r="G145" s="778"/>
      <c r="H145" s="778"/>
    </row>
    <row r="146" spans="1:10">
      <c r="D146" s="814"/>
      <c r="E146" s="776"/>
      <c r="F146" s="777"/>
      <c r="G146" s="778"/>
      <c r="H146" s="778"/>
    </row>
    <row r="147" spans="1:10" s="776" customFormat="1">
      <c r="A147" s="562" t="s">
        <v>44</v>
      </c>
      <c r="B147" s="561"/>
      <c r="C147" s="753" t="s">
        <v>45</v>
      </c>
      <c r="D147" s="754" t="s">
        <v>46</v>
      </c>
      <c r="E147" s="770" t="s">
        <v>47</v>
      </c>
      <c r="F147" s="770" t="s">
        <v>48</v>
      </c>
      <c r="G147" s="635" t="s">
        <v>49</v>
      </c>
      <c r="H147" s="636" t="s">
        <v>50</v>
      </c>
    </row>
    <row r="148" spans="1:10" ht="13.5" thickBot="1">
      <c r="A148" s="570" t="s">
        <v>51</v>
      </c>
      <c r="B148" s="569"/>
      <c r="C148" s="756" t="s">
        <v>51</v>
      </c>
      <c r="D148" s="795"/>
      <c r="E148" s="771" t="s">
        <v>51</v>
      </c>
      <c r="F148" s="772"/>
      <c r="G148" s="639" t="s">
        <v>52</v>
      </c>
      <c r="H148" s="640"/>
    </row>
    <row r="149" spans="1:10" ht="13.5" thickTop="1">
      <c r="A149" s="578" t="s">
        <v>105</v>
      </c>
      <c r="B149" s="796"/>
      <c r="C149" s="759" t="s">
        <v>3</v>
      </c>
      <c r="D149" s="797"/>
      <c r="E149" s="773"/>
      <c r="F149" s="774"/>
      <c r="G149" s="775"/>
      <c r="H149" s="775"/>
    </row>
    <row r="150" spans="1:10" s="776" customFormat="1">
      <c r="A150" s="785"/>
      <c r="B150" s="816"/>
      <c r="D150" s="817"/>
      <c r="F150" s="777"/>
      <c r="G150" s="778"/>
      <c r="H150" s="778"/>
    </row>
    <row r="151" spans="1:10" s="661" customFormat="1">
      <c r="A151" s="660">
        <v>79</v>
      </c>
      <c r="B151" s="660">
        <v>311</v>
      </c>
      <c r="C151" s="661" t="s">
        <v>19</v>
      </c>
      <c r="D151" s="827"/>
      <c r="E151" s="663">
        <v>24</v>
      </c>
      <c r="F151" s="592" t="s">
        <v>18</v>
      </c>
      <c r="G151" s="593">
        <v>45</v>
      </c>
      <c r="H151" s="593">
        <f t="shared" ref="H151" si="24">G151*E151</f>
        <v>1080</v>
      </c>
      <c r="I151" s="603"/>
      <c r="J151" s="663"/>
    </row>
    <row r="152" spans="1:10" s="686" customFormat="1" ht="14.25">
      <c r="A152" s="681"/>
      <c r="B152" s="682"/>
      <c r="C152" s="683"/>
      <c r="D152" s="786"/>
      <c r="G152" s="687"/>
      <c r="H152" s="687"/>
      <c r="J152" s="685"/>
    </row>
    <row r="153" spans="1:10" s="661" customFormat="1">
      <c r="A153" s="660">
        <v>79</v>
      </c>
      <c r="B153" s="660">
        <v>351</v>
      </c>
      <c r="C153" s="661" t="s">
        <v>254</v>
      </c>
      <c r="D153" s="827"/>
      <c r="E153" s="663">
        <v>16</v>
      </c>
      <c r="F153" s="592" t="s">
        <v>18</v>
      </c>
      <c r="G153" s="593">
        <v>45</v>
      </c>
      <c r="H153" s="593">
        <f t="shared" ref="H153" si="25">G153*E153</f>
        <v>720</v>
      </c>
      <c r="I153" s="603"/>
      <c r="J153" s="663"/>
    </row>
    <row r="154" spans="1:10" s="658" customFormat="1">
      <c r="A154" s="657"/>
      <c r="B154" s="657"/>
      <c r="D154" s="787"/>
      <c r="E154" s="641"/>
      <c r="F154" s="642"/>
      <c r="G154" s="643"/>
      <c r="H154" s="643"/>
      <c r="J154" s="641"/>
    </row>
    <row r="155" spans="1:10" s="661" customFormat="1" ht="25.5">
      <c r="A155" s="660">
        <v>79</v>
      </c>
      <c r="B155" s="660">
        <v>514</v>
      </c>
      <c r="C155" s="661" t="s">
        <v>375</v>
      </c>
      <c r="D155" s="827"/>
      <c r="E155" s="663">
        <v>1</v>
      </c>
      <c r="F155" s="592" t="s">
        <v>10</v>
      </c>
      <c r="G155" s="593"/>
      <c r="H155" s="593">
        <f t="shared" ref="H155" si="26">G155*E155</f>
        <v>0</v>
      </c>
      <c r="I155" s="603"/>
      <c r="J155" s="663"/>
    </row>
    <row r="156" spans="1:10" s="821" customFormat="1">
      <c r="A156" s="823"/>
      <c r="B156" s="818"/>
      <c r="D156" s="820"/>
      <c r="F156" s="822"/>
      <c r="G156" s="824"/>
      <c r="H156" s="824"/>
    </row>
    <row r="157" spans="1:10" s="839" customFormat="1" ht="51">
      <c r="A157" s="237">
        <v>79</v>
      </c>
      <c r="B157" s="1156" t="s">
        <v>431</v>
      </c>
      <c r="C157" s="1157" t="s">
        <v>490</v>
      </c>
      <c r="D157" s="830" t="s">
        <v>803</v>
      </c>
      <c r="E157" s="1158">
        <v>1</v>
      </c>
      <c r="F157" s="592" t="s">
        <v>324</v>
      </c>
      <c r="G157" s="593">
        <v>5000</v>
      </c>
      <c r="H157" s="593">
        <f t="shared" ref="H157" si="27">G157*E157</f>
        <v>5000</v>
      </c>
      <c r="I157" s="841"/>
      <c r="J157" s="840"/>
    </row>
    <row r="158" spans="1:10" s="686" customFormat="1" ht="15" thickBot="1">
      <c r="A158" s="681"/>
      <c r="B158" s="682"/>
      <c r="C158" s="683"/>
      <c r="D158" s="786"/>
      <c r="G158" s="687"/>
      <c r="H158" s="687"/>
      <c r="J158" s="685"/>
    </row>
    <row r="159" spans="1:10" ht="15.75" thickTop="1">
      <c r="A159" s="621" t="s">
        <v>105</v>
      </c>
      <c r="B159" s="622"/>
      <c r="C159" s="623" t="s">
        <v>3</v>
      </c>
      <c r="D159" s="767"/>
      <c r="E159" s="625"/>
      <c r="F159" s="626"/>
      <c r="G159" s="627" t="s">
        <v>65</v>
      </c>
      <c r="H159" s="627">
        <f>SUM(H150:H158)</f>
        <v>6800</v>
      </c>
    </row>
    <row r="160" spans="1:10">
      <c r="D160" s="814"/>
    </row>
    <row r="161" spans="4:4">
      <c r="D161" s="814"/>
    </row>
    <row r="162" spans="4:4">
      <c r="D162" s="814"/>
    </row>
    <row r="163" spans="4:4">
      <c r="D163" s="814"/>
    </row>
    <row r="164" spans="4:4">
      <c r="D164" s="814"/>
    </row>
    <row r="165" spans="4:4">
      <c r="D165" s="814"/>
    </row>
    <row r="166" spans="4:4">
      <c r="D166" s="814"/>
    </row>
    <row r="167" spans="4:4">
      <c r="D167" s="814"/>
    </row>
    <row r="168" spans="4:4">
      <c r="D168" s="814"/>
    </row>
    <row r="169" spans="4:4">
      <c r="D169" s="814"/>
    </row>
    <row r="170" spans="4:4">
      <c r="D170" s="814"/>
    </row>
    <row r="171" spans="4:4">
      <c r="D171" s="814"/>
    </row>
    <row r="172" spans="4:4">
      <c r="D172" s="814"/>
    </row>
    <row r="173" spans="4:4">
      <c r="D173" s="814"/>
    </row>
    <row r="174" spans="4:4">
      <c r="D174" s="814"/>
    </row>
    <row r="175" spans="4:4">
      <c r="D175" s="814"/>
    </row>
    <row r="176" spans="4:4">
      <c r="D176" s="814"/>
    </row>
    <row r="177" spans="1:6">
      <c r="D177" s="814"/>
    </row>
    <row r="178" spans="1:6">
      <c r="D178" s="814"/>
    </row>
    <row r="179" spans="1:6">
      <c r="D179" s="814"/>
    </row>
    <row r="180" spans="1:6">
      <c r="D180" s="814"/>
    </row>
    <row r="181" spans="1:6">
      <c r="D181" s="814"/>
    </row>
    <row r="182" spans="1:6">
      <c r="D182" s="814"/>
    </row>
    <row r="183" spans="1:6">
      <c r="D183" s="814"/>
    </row>
    <row r="184" spans="1:6">
      <c r="D184" s="814"/>
    </row>
    <row r="185" spans="1:6">
      <c r="D185" s="814"/>
    </row>
    <row r="186" spans="1:6">
      <c r="D186" s="814"/>
    </row>
    <row r="187" spans="1:6">
      <c r="A187" s="117"/>
      <c r="B187" s="300"/>
      <c r="D187" s="752"/>
      <c r="F187" s="117"/>
    </row>
    <row r="188" spans="1:6">
      <c r="A188" s="117"/>
      <c r="B188" s="300"/>
      <c r="D188" s="752"/>
      <c r="F188" s="117"/>
    </row>
    <row r="189" spans="1:6">
      <c r="D189" s="814"/>
    </row>
    <row r="190" spans="1:6">
      <c r="D190" s="814"/>
    </row>
    <row r="191" spans="1:6">
      <c r="D191" s="814"/>
    </row>
    <row r="192" spans="1:6">
      <c r="D192" s="814"/>
    </row>
    <row r="193" spans="1:6">
      <c r="D193" s="814"/>
    </row>
    <row r="194" spans="1:6">
      <c r="D194" s="814"/>
    </row>
    <row r="195" spans="1:6">
      <c r="D195" s="814"/>
    </row>
    <row r="196" spans="1:6">
      <c r="A196" s="117"/>
      <c r="B196" s="300"/>
      <c r="D196" s="752"/>
      <c r="F196" s="117"/>
    </row>
    <row r="197" spans="1:6">
      <c r="A197" s="117"/>
      <c r="B197" s="300"/>
      <c r="D197" s="752"/>
      <c r="F197" s="117"/>
    </row>
    <row r="198" spans="1:6">
      <c r="D198" s="814"/>
    </row>
    <row r="199" spans="1:6">
      <c r="A199" s="117"/>
      <c r="B199" s="300"/>
      <c r="D199" s="752"/>
      <c r="F199" s="117"/>
    </row>
    <row r="200" spans="1:6">
      <c r="A200" s="117"/>
      <c r="B200" s="300"/>
      <c r="D200" s="752"/>
      <c r="F200" s="117"/>
    </row>
    <row r="201" spans="1:6">
      <c r="D201" s="814"/>
    </row>
    <row r="202" spans="1:6">
      <c r="D202" s="814"/>
    </row>
    <row r="203" spans="1:6">
      <c r="D203" s="814"/>
    </row>
  </sheetData>
  <mergeCells count="11">
    <mergeCell ref="A5:B5"/>
    <mergeCell ref="C5:F5"/>
    <mergeCell ref="A6:B6"/>
    <mergeCell ref="A7:B7"/>
    <mergeCell ref="F21:G21"/>
    <mergeCell ref="C40:F40"/>
    <mergeCell ref="C24:G27"/>
    <mergeCell ref="C29:G32"/>
    <mergeCell ref="C33:F33"/>
    <mergeCell ref="C35:G38"/>
    <mergeCell ref="C39:F39"/>
  </mergeCells>
  <pageMargins left="0.98425196850393704" right="0.78740157480314965" top="0.78740157480314965" bottom="0.78740157480314965" header="0.19685039370078741" footer="0.19685039370078741"/>
  <pageSetup paperSize="9" scale="70" orientation="portrait" r:id="rId1"/>
  <headerFooter alignWithMargins="0">
    <oddHeader xml:space="preserve">&amp;C                  Rekonstrukcija regionalne ceste R3-653 v naseljih Hrib-Loški Potok-Travnik                    </oddHeader>
    <oddFooter>&amp;C&amp;"Arial,Krepko"
&amp;A&amp;R&amp;Pod &amp;N</oddFooter>
  </headerFooter>
  <rowBreaks count="6" manualBreakCount="6">
    <brk id="41" max="7" man="1"/>
    <brk id="58" max="7" man="1"/>
    <brk id="88" max="7" man="1"/>
    <brk id="103" max="7" man="1"/>
    <brk id="121" max="7" man="1"/>
    <brk id="14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61"/>
  <sheetViews>
    <sheetView view="pageBreakPreview" topLeftCell="A70" zoomScaleNormal="100" zoomScaleSheetLayoutView="100" workbookViewId="0">
      <selection activeCell="H60" sqref="H60"/>
    </sheetView>
  </sheetViews>
  <sheetFormatPr defaultColWidth="9.140625" defaultRowHeight="15.75"/>
  <cols>
    <col min="1" max="1" width="2.140625" style="1100" customWidth="1"/>
    <col min="2" max="2" width="5.140625" style="1101" customWidth="1"/>
    <col min="3" max="3" width="43.42578125" style="1102" customWidth="1"/>
    <col min="4" max="4" width="5.7109375" style="1102" customWidth="1"/>
    <col min="5" max="5" width="6.42578125" style="1103" customWidth="1"/>
    <col min="6" max="6" width="10.7109375" style="1103" hidden="1" customWidth="1"/>
    <col min="7" max="7" width="11.140625" style="1103" hidden="1" customWidth="1"/>
    <col min="8" max="8" width="14.28515625" style="1103" customWidth="1"/>
    <col min="9" max="9" width="16" style="1104" customWidth="1"/>
    <col min="10" max="10" width="16.5703125" style="1100" customWidth="1"/>
    <col min="11" max="256" width="9.140625" style="1100"/>
    <col min="257" max="257" width="2.140625" style="1100" customWidth="1"/>
    <col min="258" max="258" width="5.140625" style="1100" customWidth="1"/>
    <col min="259" max="259" width="43.42578125" style="1100" customWidth="1"/>
    <col min="260" max="260" width="5.7109375" style="1100" customWidth="1"/>
    <col min="261" max="261" width="6.42578125" style="1100" customWidth="1"/>
    <col min="262" max="263" width="0" style="1100" hidden="1" customWidth="1"/>
    <col min="264" max="264" width="14.28515625" style="1100" customWidth="1"/>
    <col min="265" max="265" width="16" style="1100" customWidth="1"/>
    <col min="266" max="266" width="16.5703125" style="1100" customWidth="1"/>
    <col min="267" max="512" width="9.140625" style="1100"/>
    <col min="513" max="513" width="2.140625" style="1100" customWidth="1"/>
    <col min="514" max="514" width="5.140625" style="1100" customWidth="1"/>
    <col min="515" max="515" width="43.42578125" style="1100" customWidth="1"/>
    <col min="516" max="516" width="5.7109375" style="1100" customWidth="1"/>
    <col min="517" max="517" width="6.42578125" style="1100" customWidth="1"/>
    <col min="518" max="519" width="0" style="1100" hidden="1" customWidth="1"/>
    <col min="520" max="520" width="14.28515625" style="1100" customWidth="1"/>
    <col min="521" max="521" width="16" style="1100" customWidth="1"/>
    <col min="522" max="522" width="16.5703125" style="1100" customWidth="1"/>
    <col min="523" max="768" width="9.140625" style="1100"/>
    <col min="769" max="769" width="2.140625" style="1100" customWidth="1"/>
    <col min="770" max="770" width="5.140625" style="1100" customWidth="1"/>
    <col min="771" max="771" width="43.42578125" style="1100" customWidth="1"/>
    <col min="772" max="772" width="5.7109375" style="1100" customWidth="1"/>
    <col min="773" max="773" width="6.42578125" style="1100" customWidth="1"/>
    <col min="774" max="775" width="0" style="1100" hidden="1" customWidth="1"/>
    <col min="776" max="776" width="14.28515625" style="1100" customWidth="1"/>
    <col min="777" max="777" width="16" style="1100" customWidth="1"/>
    <col min="778" max="778" width="16.5703125" style="1100" customWidth="1"/>
    <col min="779" max="1024" width="9.140625" style="1100"/>
    <col min="1025" max="1025" width="2.140625" style="1100" customWidth="1"/>
    <col min="1026" max="1026" width="5.140625" style="1100" customWidth="1"/>
    <col min="1027" max="1027" width="43.42578125" style="1100" customWidth="1"/>
    <col min="1028" max="1028" width="5.7109375" style="1100" customWidth="1"/>
    <col min="1029" max="1029" width="6.42578125" style="1100" customWidth="1"/>
    <col min="1030" max="1031" width="0" style="1100" hidden="1" customWidth="1"/>
    <col min="1032" max="1032" width="14.28515625" style="1100" customWidth="1"/>
    <col min="1033" max="1033" width="16" style="1100" customWidth="1"/>
    <col min="1034" max="1034" width="16.5703125" style="1100" customWidth="1"/>
    <col min="1035" max="1280" width="9.140625" style="1100"/>
    <col min="1281" max="1281" width="2.140625" style="1100" customWidth="1"/>
    <col min="1282" max="1282" width="5.140625" style="1100" customWidth="1"/>
    <col min="1283" max="1283" width="43.42578125" style="1100" customWidth="1"/>
    <col min="1284" max="1284" width="5.7109375" style="1100" customWidth="1"/>
    <col min="1285" max="1285" width="6.42578125" style="1100" customWidth="1"/>
    <col min="1286" max="1287" width="0" style="1100" hidden="1" customWidth="1"/>
    <col min="1288" max="1288" width="14.28515625" style="1100" customWidth="1"/>
    <col min="1289" max="1289" width="16" style="1100" customWidth="1"/>
    <col min="1290" max="1290" width="16.5703125" style="1100" customWidth="1"/>
    <col min="1291" max="1536" width="9.140625" style="1100"/>
    <col min="1537" max="1537" width="2.140625" style="1100" customWidth="1"/>
    <col min="1538" max="1538" width="5.140625" style="1100" customWidth="1"/>
    <col min="1539" max="1539" width="43.42578125" style="1100" customWidth="1"/>
    <col min="1540" max="1540" width="5.7109375" style="1100" customWidth="1"/>
    <col min="1541" max="1541" width="6.42578125" style="1100" customWidth="1"/>
    <col min="1542" max="1543" width="0" style="1100" hidden="1" customWidth="1"/>
    <col min="1544" max="1544" width="14.28515625" style="1100" customWidth="1"/>
    <col min="1545" max="1545" width="16" style="1100" customWidth="1"/>
    <col min="1546" max="1546" width="16.5703125" style="1100" customWidth="1"/>
    <col min="1547" max="1792" width="9.140625" style="1100"/>
    <col min="1793" max="1793" width="2.140625" style="1100" customWidth="1"/>
    <col min="1794" max="1794" width="5.140625" style="1100" customWidth="1"/>
    <col min="1795" max="1795" width="43.42578125" style="1100" customWidth="1"/>
    <col min="1796" max="1796" width="5.7109375" style="1100" customWidth="1"/>
    <col min="1797" max="1797" width="6.42578125" style="1100" customWidth="1"/>
    <col min="1798" max="1799" width="0" style="1100" hidden="1" customWidth="1"/>
    <col min="1800" max="1800" width="14.28515625" style="1100" customWidth="1"/>
    <col min="1801" max="1801" width="16" style="1100" customWidth="1"/>
    <col min="1802" max="1802" width="16.5703125" style="1100" customWidth="1"/>
    <col min="1803" max="2048" width="9.140625" style="1100"/>
    <col min="2049" max="2049" width="2.140625" style="1100" customWidth="1"/>
    <col min="2050" max="2050" width="5.140625" style="1100" customWidth="1"/>
    <col min="2051" max="2051" width="43.42578125" style="1100" customWidth="1"/>
    <col min="2052" max="2052" width="5.7109375" style="1100" customWidth="1"/>
    <col min="2053" max="2053" width="6.42578125" style="1100" customWidth="1"/>
    <col min="2054" max="2055" width="0" style="1100" hidden="1" customWidth="1"/>
    <col min="2056" max="2056" width="14.28515625" style="1100" customWidth="1"/>
    <col min="2057" max="2057" width="16" style="1100" customWidth="1"/>
    <col min="2058" max="2058" width="16.5703125" style="1100" customWidth="1"/>
    <col min="2059" max="2304" width="9.140625" style="1100"/>
    <col min="2305" max="2305" width="2.140625" style="1100" customWidth="1"/>
    <col min="2306" max="2306" width="5.140625" style="1100" customWidth="1"/>
    <col min="2307" max="2307" width="43.42578125" style="1100" customWidth="1"/>
    <col min="2308" max="2308" width="5.7109375" style="1100" customWidth="1"/>
    <col min="2309" max="2309" width="6.42578125" style="1100" customWidth="1"/>
    <col min="2310" max="2311" width="0" style="1100" hidden="1" customWidth="1"/>
    <col min="2312" max="2312" width="14.28515625" style="1100" customWidth="1"/>
    <col min="2313" max="2313" width="16" style="1100" customWidth="1"/>
    <col min="2314" max="2314" width="16.5703125" style="1100" customWidth="1"/>
    <col min="2315" max="2560" width="9.140625" style="1100"/>
    <col min="2561" max="2561" width="2.140625" style="1100" customWidth="1"/>
    <col min="2562" max="2562" width="5.140625" style="1100" customWidth="1"/>
    <col min="2563" max="2563" width="43.42578125" style="1100" customWidth="1"/>
    <col min="2564" max="2564" width="5.7109375" style="1100" customWidth="1"/>
    <col min="2565" max="2565" width="6.42578125" style="1100" customWidth="1"/>
    <col min="2566" max="2567" width="0" style="1100" hidden="1" customWidth="1"/>
    <col min="2568" max="2568" width="14.28515625" style="1100" customWidth="1"/>
    <col min="2569" max="2569" width="16" style="1100" customWidth="1"/>
    <col min="2570" max="2570" width="16.5703125" style="1100" customWidth="1"/>
    <col min="2571" max="2816" width="9.140625" style="1100"/>
    <col min="2817" max="2817" width="2.140625" style="1100" customWidth="1"/>
    <col min="2818" max="2818" width="5.140625" style="1100" customWidth="1"/>
    <col min="2819" max="2819" width="43.42578125" style="1100" customWidth="1"/>
    <col min="2820" max="2820" width="5.7109375" style="1100" customWidth="1"/>
    <col min="2821" max="2821" width="6.42578125" style="1100" customWidth="1"/>
    <col min="2822" max="2823" width="0" style="1100" hidden="1" customWidth="1"/>
    <col min="2824" max="2824" width="14.28515625" style="1100" customWidth="1"/>
    <col min="2825" max="2825" width="16" style="1100" customWidth="1"/>
    <col min="2826" max="2826" width="16.5703125" style="1100" customWidth="1"/>
    <col min="2827" max="3072" width="9.140625" style="1100"/>
    <col min="3073" max="3073" width="2.140625" style="1100" customWidth="1"/>
    <col min="3074" max="3074" width="5.140625" style="1100" customWidth="1"/>
    <col min="3075" max="3075" width="43.42578125" style="1100" customWidth="1"/>
    <col min="3076" max="3076" width="5.7109375" style="1100" customWidth="1"/>
    <col min="3077" max="3077" width="6.42578125" style="1100" customWidth="1"/>
    <col min="3078" max="3079" width="0" style="1100" hidden="1" customWidth="1"/>
    <col min="3080" max="3080" width="14.28515625" style="1100" customWidth="1"/>
    <col min="3081" max="3081" width="16" style="1100" customWidth="1"/>
    <col min="3082" max="3082" width="16.5703125" style="1100" customWidth="1"/>
    <col min="3083" max="3328" width="9.140625" style="1100"/>
    <col min="3329" max="3329" width="2.140625" style="1100" customWidth="1"/>
    <col min="3330" max="3330" width="5.140625" style="1100" customWidth="1"/>
    <col min="3331" max="3331" width="43.42578125" style="1100" customWidth="1"/>
    <col min="3332" max="3332" width="5.7109375" style="1100" customWidth="1"/>
    <col min="3333" max="3333" width="6.42578125" style="1100" customWidth="1"/>
    <col min="3334" max="3335" width="0" style="1100" hidden="1" customWidth="1"/>
    <col min="3336" max="3336" width="14.28515625" style="1100" customWidth="1"/>
    <col min="3337" max="3337" width="16" style="1100" customWidth="1"/>
    <col min="3338" max="3338" width="16.5703125" style="1100" customWidth="1"/>
    <col min="3339" max="3584" width="9.140625" style="1100"/>
    <col min="3585" max="3585" width="2.140625" style="1100" customWidth="1"/>
    <col min="3586" max="3586" width="5.140625" style="1100" customWidth="1"/>
    <col min="3587" max="3587" width="43.42578125" style="1100" customWidth="1"/>
    <col min="3588" max="3588" width="5.7109375" style="1100" customWidth="1"/>
    <col min="3589" max="3589" width="6.42578125" style="1100" customWidth="1"/>
    <col min="3590" max="3591" width="0" style="1100" hidden="1" customWidth="1"/>
    <col min="3592" max="3592" width="14.28515625" style="1100" customWidth="1"/>
    <col min="3593" max="3593" width="16" style="1100" customWidth="1"/>
    <col min="3594" max="3594" width="16.5703125" style="1100" customWidth="1"/>
    <col min="3595" max="3840" width="9.140625" style="1100"/>
    <col min="3841" max="3841" width="2.140625" style="1100" customWidth="1"/>
    <col min="3842" max="3842" width="5.140625" style="1100" customWidth="1"/>
    <col min="3843" max="3843" width="43.42578125" style="1100" customWidth="1"/>
    <col min="3844" max="3844" width="5.7109375" style="1100" customWidth="1"/>
    <col min="3845" max="3845" width="6.42578125" style="1100" customWidth="1"/>
    <col min="3846" max="3847" width="0" style="1100" hidden="1" customWidth="1"/>
    <col min="3848" max="3848" width="14.28515625" style="1100" customWidth="1"/>
    <col min="3849" max="3849" width="16" style="1100" customWidth="1"/>
    <col min="3850" max="3850" width="16.5703125" style="1100" customWidth="1"/>
    <col min="3851" max="4096" width="9.140625" style="1100"/>
    <col min="4097" max="4097" width="2.140625" style="1100" customWidth="1"/>
    <col min="4098" max="4098" width="5.140625" style="1100" customWidth="1"/>
    <col min="4099" max="4099" width="43.42578125" style="1100" customWidth="1"/>
    <col min="4100" max="4100" width="5.7109375" style="1100" customWidth="1"/>
    <col min="4101" max="4101" width="6.42578125" style="1100" customWidth="1"/>
    <col min="4102" max="4103" width="0" style="1100" hidden="1" customWidth="1"/>
    <col min="4104" max="4104" width="14.28515625" style="1100" customWidth="1"/>
    <col min="4105" max="4105" width="16" style="1100" customWidth="1"/>
    <col min="4106" max="4106" width="16.5703125" style="1100" customWidth="1"/>
    <col min="4107" max="4352" width="9.140625" style="1100"/>
    <col min="4353" max="4353" width="2.140625" style="1100" customWidth="1"/>
    <col min="4354" max="4354" width="5.140625" style="1100" customWidth="1"/>
    <col min="4355" max="4355" width="43.42578125" style="1100" customWidth="1"/>
    <col min="4356" max="4356" width="5.7109375" style="1100" customWidth="1"/>
    <col min="4357" max="4357" width="6.42578125" style="1100" customWidth="1"/>
    <col min="4358" max="4359" width="0" style="1100" hidden="1" customWidth="1"/>
    <col min="4360" max="4360" width="14.28515625" style="1100" customWidth="1"/>
    <col min="4361" max="4361" width="16" style="1100" customWidth="1"/>
    <col min="4362" max="4362" width="16.5703125" style="1100" customWidth="1"/>
    <col min="4363" max="4608" width="9.140625" style="1100"/>
    <col min="4609" max="4609" width="2.140625" style="1100" customWidth="1"/>
    <col min="4610" max="4610" width="5.140625" style="1100" customWidth="1"/>
    <col min="4611" max="4611" width="43.42578125" style="1100" customWidth="1"/>
    <col min="4612" max="4612" width="5.7109375" style="1100" customWidth="1"/>
    <col min="4613" max="4613" width="6.42578125" style="1100" customWidth="1"/>
    <col min="4614" max="4615" width="0" style="1100" hidden="1" customWidth="1"/>
    <col min="4616" max="4616" width="14.28515625" style="1100" customWidth="1"/>
    <col min="4617" max="4617" width="16" style="1100" customWidth="1"/>
    <col min="4618" max="4618" width="16.5703125" style="1100" customWidth="1"/>
    <col min="4619" max="4864" width="9.140625" style="1100"/>
    <col min="4865" max="4865" width="2.140625" style="1100" customWidth="1"/>
    <col min="4866" max="4866" width="5.140625" style="1100" customWidth="1"/>
    <col min="4867" max="4867" width="43.42578125" style="1100" customWidth="1"/>
    <col min="4868" max="4868" width="5.7109375" style="1100" customWidth="1"/>
    <col min="4869" max="4869" width="6.42578125" style="1100" customWidth="1"/>
    <col min="4870" max="4871" width="0" style="1100" hidden="1" customWidth="1"/>
    <col min="4872" max="4872" width="14.28515625" style="1100" customWidth="1"/>
    <col min="4873" max="4873" width="16" style="1100" customWidth="1"/>
    <col min="4874" max="4874" width="16.5703125" style="1100" customWidth="1"/>
    <col min="4875" max="5120" width="9.140625" style="1100"/>
    <col min="5121" max="5121" width="2.140625" style="1100" customWidth="1"/>
    <col min="5122" max="5122" width="5.140625" style="1100" customWidth="1"/>
    <col min="5123" max="5123" width="43.42578125" style="1100" customWidth="1"/>
    <col min="5124" max="5124" width="5.7109375" style="1100" customWidth="1"/>
    <col min="5125" max="5125" width="6.42578125" style="1100" customWidth="1"/>
    <col min="5126" max="5127" width="0" style="1100" hidden="1" customWidth="1"/>
    <col min="5128" max="5128" width="14.28515625" style="1100" customWidth="1"/>
    <col min="5129" max="5129" width="16" style="1100" customWidth="1"/>
    <col min="5130" max="5130" width="16.5703125" style="1100" customWidth="1"/>
    <col min="5131" max="5376" width="9.140625" style="1100"/>
    <col min="5377" max="5377" width="2.140625" style="1100" customWidth="1"/>
    <col min="5378" max="5378" width="5.140625" style="1100" customWidth="1"/>
    <col min="5379" max="5379" width="43.42578125" style="1100" customWidth="1"/>
    <col min="5380" max="5380" width="5.7109375" style="1100" customWidth="1"/>
    <col min="5381" max="5381" width="6.42578125" style="1100" customWidth="1"/>
    <col min="5382" max="5383" width="0" style="1100" hidden="1" customWidth="1"/>
    <col min="5384" max="5384" width="14.28515625" style="1100" customWidth="1"/>
    <col min="5385" max="5385" width="16" style="1100" customWidth="1"/>
    <col min="5386" max="5386" width="16.5703125" style="1100" customWidth="1"/>
    <col min="5387" max="5632" width="9.140625" style="1100"/>
    <col min="5633" max="5633" width="2.140625" style="1100" customWidth="1"/>
    <col min="5634" max="5634" width="5.140625" style="1100" customWidth="1"/>
    <col min="5635" max="5635" width="43.42578125" style="1100" customWidth="1"/>
    <col min="5636" max="5636" width="5.7109375" style="1100" customWidth="1"/>
    <col min="5637" max="5637" width="6.42578125" style="1100" customWidth="1"/>
    <col min="5638" max="5639" width="0" style="1100" hidden="1" customWidth="1"/>
    <col min="5640" max="5640" width="14.28515625" style="1100" customWidth="1"/>
    <col min="5641" max="5641" width="16" style="1100" customWidth="1"/>
    <col min="5642" max="5642" width="16.5703125" style="1100" customWidth="1"/>
    <col min="5643" max="5888" width="9.140625" style="1100"/>
    <col min="5889" max="5889" width="2.140625" style="1100" customWidth="1"/>
    <col min="5890" max="5890" width="5.140625" style="1100" customWidth="1"/>
    <col min="5891" max="5891" width="43.42578125" style="1100" customWidth="1"/>
    <col min="5892" max="5892" width="5.7109375" style="1100" customWidth="1"/>
    <col min="5893" max="5893" width="6.42578125" style="1100" customWidth="1"/>
    <col min="5894" max="5895" width="0" style="1100" hidden="1" customWidth="1"/>
    <col min="5896" max="5896" width="14.28515625" style="1100" customWidth="1"/>
    <col min="5897" max="5897" width="16" style="1100" customWidth="1"/>
    <col min="5898" max="5898" width="16.5703125" style="1100" customWidth="1"/>
    <col min="5899" max="6144" width="9.140625" style="1100"/>
    <col min="6145" max="6145" width="2.140625" style="1100" customWidth="1"/>
    <col min="6146" max="6146" width="5.140625" style="1100" customWidth="1"/>
    <col min="6147" max="6147" width="43.42578125" style="1100" customWidth="1"/>
    <col min="6148" max="6148" width="5.7109375" style="1100" customWidth="1"/>
    <col min="6149" max="6149" width="6.42578125" style="1100" customWidth="1"/>
    <col min="6150" max="6151" width="0" style="1100" hidden="1" customWidth="1"/>
    <col min="6152" max="6152" width="14.28515625" style="1100" customWidth="1"/>
    <col min="6153" max="6153" width="16" style="1100" customWidth="1"/>
    <col min="6154" max="6154" width="16.5703125" style="1100" customWidth="1"/>
    <col min="6155" max="6400" width="9.140625" style="1100"/>
    <col min="6401" max="6401" width="2.140625" style="1100" customWidth="1"/>
    <col min="6402" max="6402" width="5.140625" style="1100" customWidth="1"/>
    <col min="6403" max="6403" width="43.42578125" style="1100" customWidth="1"/>
    <col min="6404" max="6404" width="5.7109375" style="1100" customWidth="1"/>
    <col min="6405" max="6405" width="6.42578125" style="1100" customWidth="1"/>
    <col min="6406" max="6407" width="0" style="1100" hidden="1" customWidth="1"/>
    <col min="6408" max="6408" width="14.28515625" style="1100" customWidth="1"/>
    <col min="6409" max="6409" width="16" style="1100" customWidth="1"/>
    <col min="6410" max="6410" width="16.5703125" style="1100" customWidth="1"/>
    <col min="6411" max="6656" width="9.140625" style="1100"/>
    <col min="6657" max="6657" width="2.140625" style="1100" customWidth="1"/>
    <col min="6658" max="6658" width="5.140625" style="1100" customWidth="1"/>
    <col min="6659" max="6659" width="43.42578125" style="1100" customWidth="1"/>
    <col min="6660" max="6660" width="5.7109375" style="1100" customWidth="1"/>
    <col min="6661" max="6661" width="6.42578125" style="1100" customWidth="1"/>
    <col min="6662" max="6663" width="0" style="1100" hidden="1" customWidth="1"/>
    <col min="6664" max="6664" width="14.28515625" style="1100" customWidth="1"/>
    <col min="6665" max="6665" width="16" style="1100" customWidth="1"/>
    <col min="6666" max="6666" width="16.5703125" style="1100" customWidth="1"/>
    <col min="6667" max="6912" width="9.140625" style="1100"/>
    <col min="6913" max="6913" width="2.140625" style="1100" customWidth="1"/>
    <col min="6914" max="6914" width="5.140625" style="1100" customWidth="1"/>
    <col min="6915" max="6915" width="43.42578125" style="1100" customWidth="1"/>
    <col min="6916" max="6916" width="5.7109375" style="1100" customWidth="1"/>
    <col min="6917" max="6917" width="6.42578125" style="1100" customWidth="1"/>
    <col min="6918" max="6919" width="0" style="1100" hidden="1" customWidth="1"/>
    <col min="6920" max="6920" width="14.28515625" style="1100" customWidth="1"/>
    <col min="6921" max="6921" width="16" style="1100" customWidth="1"/>
    <col min="6922" max="6922" width="16.5703125" style="1100" customWidth="1"/>
    <col min="6923" max="7168" width="9.140625" style="1100"/>
    <col min="7169" max="7169" width="2.140625" style="1100" customWidth="1"/>
    <col min="7170" max="7170" width="5.140625" style="1100" customWidth="1"/>
    <col min="7171" max="7171" width="43.42578125" style="1100" customWidth="1"/>
    <col min="7172" max="7172" width="5.7109375" style="1100" customWidth="1"/>
    <col min="7173" max="7173" width="6.42578125" style="1100" customWidth="1"/>
    <col min="7174" max="7175" width="0" style="1100" hidden="1" customWidth="1"/>
    <col min="7176" max="7176" width="14.28515625" style="1100" customWidth="1"/>
    <col min="7177" max="7177" width="16" style="1100" customWidth="1"/>
    <col min="7178" max="7178" width="16.5703125" style="1100" customWidth="1"/>
    <col min="7179" max="7424" width="9.140625" style="1100"/>
    <col min="7425" max="7425" width="2.140625" style="1100" customWidth="1"/>
    <col min="7426" max="7426" width="5.140625" style="1100" customWidth="1"/>
    <col min="7427" max="7427" width="43.42578125" style="1100" customWidth="1"/>
    <col min="7428" max="7428" width="5.7109375" style="1100" customWidth="1"/>
    <col min="7429" max="7429" width="6.42578125" style="1100" customWidth="1"/>
    <col min="7430" max="7431" width="0" style="1100" hidden="1" customWidth="1"/>
    <col min="7432" max="7432" width="14.28515625" style="1100" customWidth="1"/>
    <col min="7433" max="7433" width="16" style="1100" customWidth="1"/>
    <col min="7434" max="7434" width="16.5703125" style="1100" customWidth="1"/>
    <col min="7435" max="7680" width="9.140625" style="1100"/>
    <col min="7681" max="7681" width="2.140625" style="1100" customWidth="1"/>
    <col min="7682" max="7682" width="5.140625" style="1100" customWidth="1"/>
    <col min="7683" max="7683" width="43.42578125" style="1100" customWidth="1"/>
    <col min="7684" max="7684" width="5.7109375" style="1100" customWidth="1"/>
    <col min="7685" max="7685" width="6.42578125" style="1100" customWidth="1"/>
    <col min="7686" max="7687" width="0" style="1100" hidden="1" customWidth="1"/>
    <col min="7688" max="7688" width="14.28515625" style="1100" customWidth="1"/>
    <col min="7689" max="7689" width="16" style="1100" customWidth="1"/>
    <col min="7690" max="7690" width="16.5703125" style="1100" customWidth="1"/>
    <col min="7691" max="7936" width="9.140625" style="1100"/>
    <col min="7937" max="7937" width="2.140625" style="1100" customWidth="1"/>
    <col min="7938" max="7938" width="5.140625" style="1100" customWidth="1"/>
    <col min="7939" max="7939" width="43.42578125" style="1100" customWidth="1"/>
    <col min="7940" max="7940" width="5.7109375" style="1100" customWidth="1"/>
    <col min="7941" max="7941" width="6.42578125" style="1100" customWidth="1"/>
    <col min="7942" max="7943" width="0" style="1100" hidden="1" customWidth="1"/>
    <col min="7944" max="7944" width="14.28515625" style="1100" customWidth="1"/>
    <col min="7945" max="7945" width="16" style="1100" customWidth="1"/>
    <col min="7946" max="7946" width="16.5703125" style="1100" customWidth="1"/>
    <col min="7947" max="8192" width="9.140625" style="1100"/>
    <col min="8193" max="8193" width="2.140625" style="1100" customWidth="1"/>
    <col min="8194" max="8194" width="5.140625" style="1100" customWidth="1"/>
    <col min="8195" max="8195" width="43.42578125" style="1100" customWidth="1"/>
    <col min="8196" max="8196" width="5.7109375" style="1100" customWidth="1"/>
    <col min="8197" max="8197" width="6.42578125" style="1100" customWidth="1"/>
    <col min="8198" max="8199" width="0" style="1100" hidden="1" customWidth="1"/>
    <col min="8200" max="8200" width="14.28515625" style="1100" customWidth="1"/>
    <col min="8201" max="8201" width="16" style="1100" customWidth="1"/>
    <col min="8202" max="8202" width="16.5703125" style="1100" customWidth="1"/>
    <col min="8203" max="8448" width="9.140625" style="1100"/>
    <col min="8449" max="8449" width="2.140625" style="1100" customWidth="1"/>
    <col min="8450" max="8450" width="5.140625" style="1100" customWidth="1"/>
    <col min="8451" max="8451" width="43.42578125" style="1100" customWidth="1"/>
    <col min="8452" max="8452" width="5.7109375" style="1100" customWidth="1"/>
    <col min="8453" max="8453" width="6.42578125" style="1100" customWidth="1"/>
    <col min="8454" max="8455" width="0" style="1100" hidden="1" customWidth="1"/>
    <col min="8456" max="8456" width="14.28515625" style="1100" customWidth="1"/>
    <col min="8457" max="8457" width="16" style="1100" customWidth="1"/>
    <col min="8458" max="8458" width="16.5703125" style="1100" customWidth="1"/>
    <col min="8459" max="8704" width="9.140625" style="1100"/>
    <col min="8705" max="8705" width="2.140625" style="1100" customWidth="1"/>
    <col min="8706" max="8706" width="5.140625" style="1100" customWidth="1"/>
    <col min="8707" max="8707" width="43.42578125" style="1100" customWidth="1"/>
    <col min="8708" max="8708" width="5.7109375" style="1100" customWidth="1"/>
    <col min="8709" max="8709" width="6.42578125" style="1100" customWidth="1"/>
    <col min="8710" max="8711" width="0" style="1100" hidden="1" customWidth="1"/>
    <col min="8712" max="8712" width="14.28515625" style="1100" customWidth="1"/>
    <col min="8713" max="8713" width="16" style="1100" customWidth="1"/>
    <col min="8714" max="8714" width="16.5703125" style="1100" customWidth="1"/>
    <col min="8715" max="8960" width="9.140625" style="1100"/>
    <col min="8961" max="8961" width="2.140625" style="1100" customWidth="1"/>
    <col min="8962" max="8962" width="5.140625" style="1100" customWidth="1"/>
    <col min="8963" max="8963" width="43.42578125" style="1100" customWidth="1"/>
    <col min="8964" max="8964" width="5.7109375" style="1100" customWidth="1"/>
    <col min="8965" max="8965" width="6.42578125" style="1100" customWidth="1"/>
    <col min="8966" max="8967" width="0" style="1100" hidden="1" customWidth="1"/>
    <col min="8968" max="8968" width="14.28515625" style="1100" customWidth="1"/>
    <col min="8969" max="8969" width="16" style="1100" customWidth="1"/>
    <col min="8970" max="8970" width="16.5703125" style="1100" customWidth="1"/>
    <col min="8971" max="9216" width="9.140625" style="1100"/>
    <col min="9217" max="9217" width="2.140625" style="1100" customWidth="1"/>
    <col min="9218" max="9218" width="5.140625" style="1100" customWidth="1"/>
    <col min="9219" max="9219" width="43.42578125" style="1100" customWidth="1"/>
    <col min="9220" max="9220" width="5.7109375" style="1100" customWidth="1"/>
    <col min="9221" max="9221" width="6.42578125" style="1100" customWidth="1"/>
    <col min="9222" max="9223" width="0" style="1100" hidden="1" customWidth="1"/>
    <col min="9224" max="9224" width="14.28515625" style="1100" customWidth="1"/>
    <col min="9225" max="9225" width="16" style="1100" customWidth="1"/>
    <col min="9226" max="9226" width="16.5703125" style="1100" customWidth="1"/>
    <col min="9227" max="9472" width="9.140625" style="1100"/>
    <col min="9473" max="9473" width="2.140625" style="1100" customWidth="1"/>
    <col min="9474" max="9474" width="5.140625" style="1100" customWidth="1"/>
    <col min="9475" max="9475" width="43.42578125" style="1100" customWidth="1"/>
    <col min="9476" max="9476" width="5.7109375" style="1100" customWidth="1"/>
    <col min="9477" max="9477" width="6.42578125" style="1100" customWidth="1"/>
    <col min="9478" max="9479" width="0" style="1100" hidden="1" customWidth="1"/>
    <col min="9480" max="9480" width="14.28515625" style="1100" customWidth="1"/>
    <col min="9481" max="9481" width="16" style="1100" customWidth="1"/>
    <col min="9482" max="9482" width="16.5703125" style="1100" customWidth="1"/>
    <col min="9483" max="9728" width="9.140625" style="1100"/>
    <col min="9729" max="9729" width="2.140625" style="1100" customWidth="1"/>
    <col min="9730" max="9730" width="5.140625" style="1100" customWidth="1"/>
    <col min="9731" max="9731" width="43.42578125" style="1100" customWidth="1"/>
    <col min="9732" max="9732" width="5.7109375" style="1100" customWidth="1"/>
    <col min="9733" max="9733" width="6.42578125" style="1100" customWidth="1"/>
    <col min="9734" max="9735" width="0" style="1100" hidden="1" customWidth="1"/>
    <col min="9736" max="9736" width="14.28515625" style="1100" customWidth="1"/>
    <col min="9737" max="9737" width="16" style="1100" customWidth="1"/>
    <col min="9738" max="9738" width="16.5703125" style="1100" customWidth="1"/>
    <col min="9739" max="9984" width="9.140625" style="1100"/>
    <col min="9985" max="9985" width="2.140625" style="1100" customWidth="1"/>
    <col min="9986" max="9986" width="5.140625" style="1100" customWidth="1"/>
    <col min="9987" max="9987" width="43.42578125" style="1100" customWidth="1"/>
    <col min="9988" max="9988" width="5.7109375" style="1100" customWidth="1"/>
    <col min="9989" max="9989" width="6.42578125" style="1100" customWidth="1"/>
    <col min="9990" max="9991" width="0" style="1100" hidden="1" customWidth="1"/>
    <col min="9992" max="9992" width="14.28515625" style="1100" customWidth="1"/>
    <col min="9993" max="9993" width="16" style="1100" customWidth="1"/>
    <col min="9994" max="9994" width="16.5703125" style="1100" customWidth="1"/>
    <col min="9995" max="10240" width="9.140625" style="1100"/>
    <col min="10241" max="10241" width="2.140625" style="1100" customWidth="1"/>
    <col min="10242" max="10242" width="5.140625" style="1100" customWidth="1"/>
    <col min="10243" max="10243" width="43.42578125" style="1100" customWidth="1"/>
    <col min="10244" max="10244" width="5.7109375" style="1100" customWidth="1"/>
    <col min="10245" max="10245" width="6.42578125" style="1100" customWidth="1"/>
    <col min="10246" max="10247" width="0" style="1100" hidden="1" customWidth="1"/>
    <col min="10248" max="10248" width="14.28515625" style="1100" customWidth="1"/>
    <col min="10249" max="10249" width="16" style="1100" customWidth="1"/>
    <col min="10250" max="10250" width="16.5703125" style="1100" customWidth="1"/>
    <col min="10251" max="10496" width="9.140625" style="1100"/>
    <col min="10497" max="10497" width="2.140625" style="1100" customWidth="1"/>
    <col min="10498" max="10498" width="5.140625" style="1100" customWidth="1"/>
    <col min="10499" max="10499" width="43.42578125" style="1100" customWidth="1"/>
    <col min="10500" max="10500" width="5.7109375" style="1100" customWidth="1"/>
    <col min="10501" max="10501" width="6.42578125" style="1100" customWidth="1"/>
    <col min="10502" max="10503" width="0" style="1100" hidden="1" customWidth="1"/>
    <col min="10504" max="10504" width="14.28515625" style="1100" customWidth="1"/>
    <col min="10505" max="10505" width="16" style="1100" customWidth="1"/>
    <col min="10506" max="10506" width="16.5703125" style="1100" customWidth="1"/>
    <col min="10507" max="10752" width="9.140625" style="1100"/>
    <col min="10753" max="10753" width="2.140625" style="1100" customWidth="1"/>
    <col min="10754" max="10754" width="5.140625" style="1100" customWidth="1"/>
    <col min="10755" max="10755" width="43.42578125" style="1100" customWidth="1"/>
    <col min="10756" max="10756" width="5.7109375" style="1100" customWidth="1"/>
    <col min="10757" max="10757" width="6.42578125" style="1100" customWidth="1"/>
    <col min="10758" max="10759" width="0" style="1100" hidden="1" customWidth="1"/>
    <col min="10760" max="10760" width="14.28515625" style="1100" customWidth="1"/>
    <col min="10761" max="10761" width="16" style="1100" customWidth="1"/>
    <col min="10762" max="10762" width="16.5703125" style="1100" customWidth="1"/>
    <col min="10763" max="11008" width="9.140625" style="1100"/>
    <col min="11009" max="11009" width="2.140625" style="1100" customWidth="1"/>
    <col min="11010" max="11010" width="5.140625" style="1100" customWidth="1"/>
    <col min="11011" max="11011" width="43.42578125" style="1100" customWidth="1"/>
    <col min="11012" max="11012" width="5.7109375" style="1100" customWidth="1"/>
    <col min="11013" max="11013" width="6.42578125" style="1100" customWidth="1"/>
    <col min="11014" max="11015" width="0" style="1100" hidden="1" customWidth="1"/>
    <col min="11016" max="11016" width="14.28515625" style="1100" customWidth="1"/>
    <col min="11017" max="11017" width="16" style="1100" customWidth="1"/>
    <col min="11018" max="11018" width="16.5703125" style="1100" customWidth="1"/>
    <col min="11019" max="11264" width="9.140625" style="1100"/>
    <col min="11265" max="11265" width="2.140625" style="1100" customWidth="1"/>
    <col min="11266" max="11266" width="5.140625" style="1100" customWidth="1"/>
    <col min="11267" max="11267" width="43.42578125" style="1100" customWidth="1"/>
    <col min="11268" max="11268" width="5.7109375" style="1100" customWidth="1"/>
    <col min="11269" max="11269" width="6.42578125" style="1100" customWidth="1"/>
    <col min="11270" max="11271" width="0" style="1100" hidden="1" customWidth="1"/>
    <col min="11272" max="11272" width="14.28515625" style="1100" customWidth="1"/>
    <col min="11273" max="11273" width="16" style="1100" customWidth="1"/>
    <col min="11274" max="11274" width="16.5703125" style="1100" customWidth="1"/>
    <col min="11275" max="11520" width="9.140625" style="1100"/>
    <col min="11521" max="11521" width="2.140625" style="1100" customWidth="1"/>
    <col min="11522" max="11522" width="5.140625" style="1100" customWidth="1"/>
    <col min="11523" max="11523" width="43.42578125" style="1100" customWidth="1"/>
    <col min="11524" max="11524" width="5.7109375" style="1100" customWidth="1"/>
    <col min="11525" max="11525" width="6.42578125" style="1100" customWidth="1"/>
    <col min="11526" max="11527" width="0" style="1100" hidden="1" customWidth="1"/>
    <col min="11528" max="11528" width="14.28515625" style="1100" customWidth="1"/>
    <col min="11529" max="11529" width="16" style="1100" customWidth="1"/>
    <col min="11530" max="11530" width="16.5703125" style="1100" customWidth="1"/>
    <col min="11531" max="11776" width="9.140625" style="1100"/>
    <col min="11777" max="11777" width="2.140625" style="1100" customWidth="1"/>
    <col min="11778" max="11778" width="5.140625" style="1100" customWidth="1"/>
    <col min="11779" max="11779" width="43.42578125" style="1100" customWidth="1"/>
    <col min="11780" max="11780" width="5.7109375" style="1100" customWidth="1"/>
    <col min="11781" max="11781" width="6.42578125" style="1100" customWidth="1"/>
    <col min="11782" max="11783" width="0" style="1100" hidden="1" customWidth="1"/>
    <col min="11784" max="11784" width="14.28515625" style="1100" customWidth="1"/>
    <col min="11785" max="11785" width="16" style="1100" customWidth="1"/>
    <col min="11786" max="11786" width="16.5703125" style="1100" customWidth="1"/>
    <col min="11787" max="12032" width="9.140625" style="1100"/>
    <col min="12033" max="12033" width="2.140625" style="1100" customWidth="1"/>
    <col min="12034" max="12034" width="5.140625" style="1100" customWidth="1"/>
    <col min="12035" max="12035" width="43.42578125" style="1100" customWidth="1"/>
    <col min="12036" max="12036" width="5.7109375" style="1100" customWidth="1"/>
    <col min="12037" max="12037" width="6.42578125" style="1100" customWidth="1"/>
    <col min="12038" max="12039" width="0" style="1100" hidden="1" customWidth="1"/>
    <col min="12040" max="12040" width="14.28515625" style="1100" customWidth="1"/>
    <col min="12041" max="12041" width="16" style="1100" customWidth="1"/>
    <col min="12042" max="12042" width="16.5703125" style="1100" customWidth="1"/>
    <col min="12043" max="12288" width="9.140625" style="1100"/>
    <col min="12289" max="12289" width="2.140625" style="1100" customWidth="1"/>
    <col min="12290" max="12290" width="5.140625" style="1100" customWidth="1"/>
    <col min="12291" max="12291" width="43.42578125" style="1100" customWidth="1"/>
    <col min="12292" max="12292" width="5.7109375" style="1100" customWidth="1"/>
    <col min="12293" max="12293" width="6.42578125" style="1100" customWidth="1"/>
    <col min="12294" max="12295" width="0" style="1100" hidden="1" customWidth="1"/>
    <col min="12296" max="12296" width="14.28515625" style="1100" customWidth="1"/>
    <col min="12297" max="12297" width="16" style="1100" customWidth="1"/>
    <col min="12298" max="12298" width="16.5703125" style="1100" customWidth="1"/>
    <col min="12299" max="12544" width="9.140625" style="1100"/>
    <col min="12545" max="12545" width="2.140625" style="1100" customWidth="1"/>
    <col min="12546" max="12546" width="5.140625" style="1100" customWidth="1"/>
    <col min="12547" max="12547" width="43.42578125" style="1100" customWidth="1"/>
    <col min="12548" max="12548" width="5.7109375" style="1100" customWidth="1"/>
    <col min="12549" max="12549" width="6.42578125" style="1100" customWidth="1"/>
    <col min="12550" max="12551" width="0" style="1100" hidden="1" customWidth="1"/>
    <col min="12552" max="12552" width="14.28515625" style="1100" customWidth="1"/>
    <col min="12553" max="12553" width="16" style="1100" customWidth="1"/>
    <col min="12554" max="12554" width="16.5703125" style="1100" customWidth="1"/>
    <col min="12555" max="12800" width="9.140625" style="1100"/>
    <col min="12801" max="12801" width="2.140625" style="1100" customWidth="1"/>
    <col min="12802" max="12802" width="5.140625" style="1100" customWidth="1"/>
    <col min="12803" max="12803" width="43.42578125" style="1100" customWidth="1"/>
    <col min="12804" max="12804" width="5.7109375" style="1100" customWidth="1"/>
    <col min="12805" max="12805" width="6.42578125" style="1100" customWidth="1"/>
    <col min="12806" max="12807" width="0" style="1100" hidden="1" customWidth="1"/>
    <col min="12808" max="12808" width="14.28515625" style="1100" customWidth="1"/>
    <col min="12809" max="12809" width="16" style="1100" customWidth="1"/>
    <col min="12810" max="12810" width="16.5703125" style="1100" customWidth="1"/>
    <col min="12811" max="13056" width="9.140625" style="1100"/>
    <col min="13057" max="13057" width="2.140625" style="1100" customWidth="1"/>
    <col min="13058" max="13058" width="5.140625" style="1100" customWidth="1"/>
    <col min="13059" max="13059" width="43.42578125" style="1100" customWidth="1"/>
    <col min="13060" max="13060" width="5.7109375" style="1100" customWidth="1"/>
    <col min="13061" max="13061" width="6.42578125" style="1100" customWidth="1"/>
    <col min="13062" max="13063" width="0" style="1100" hidden="1" customWidth="1"/>
    <col min="13064" max="13064" width="14.28515625" style="1100" customWidth="1"/>
    <col min="13065" max="13065" width="16" style="1100" customWidth="1"/>
    <col min="13066" max="13066" width="16.5703125" style="1100" customWidth="1"/>
    <col min="13067" max="13312" width="9.140625" style="1100"/>
    <col min="13313" max="13313" width="2.140625" style="1100" customWidth="1"/>
    <col min="13314" max="13314" width="5.140625" style="1100" customWidth="1"/>
    <col min="13315" max="13315" width="43.42578125" style="1100" customWidth="1"/>
    <col min="13316" max="13316" width="5.7109375" style="1100" customWidth="1"/>
    <col min="13317" max="13317" width="6.42578125" style="1100" customWidth="1"/>
    <col min="13318" max="13319" width="0" style="1100" hidden="1" customWidth="1"/>
    <col min="13320" max="13320" width="14.28515625" style="1100" customWidth="1"/>
    <col min="13321" max="13321" width="16" style="1100" customWidth="1"/>
    <col min="13322" max="13322" width="16.5703125" style="1100" customWidth="1"/>
    <col min="13323" max="13568" width="9.140625" style="1100"/>
    <col min="13569" max="13569" width="2.140625" style="1100" customWidth="1"/>
    <col min="13570" max="13570" width="5.140625" style="1100" customWidth="1"/>
    <col min="13571" max="13571" width="43.42578125" style="1100" customWidth="1"/>
    <col min="13572" max="13572" width="5.7109375" style="1100" customWidth="1"/>
    <col min="13573" max="13573" width="6.42578125" style="1100" customWidth="1"/>
    <col min="13574" max="13575" width="0" style="1100" hidden="1" customWidth="1"/>
    <col min="13576" max="13576" width="14.28515625" style="1100" customWidth="1"/>
    <col min="13577" max="13577" width="16" style="1100" customWidth="1"/>
    <col min="13578" max="13578" width="16.5703125" style="1100" customWidth="1"/>
    <col min="13579" max="13824" width="9.140625" style="1100"/>
    <col min="13825" max="13825" width="2.140625" style="1100" customWidth="1"/>
    <col min="13826" max="13826" width="5.140625" style="1100" customWidth="1"/>
    <col min="13827" max="13827" width="43.42578125" style="1100" customWidth="1"/>
    <col min="13828" max="13828" width="5.7109375" style="1100" customWidth="1"/>
    <col min="13829" max="13829" width="6.42578125" style="1100" customWidth="1"/>
    <col min="13830" max="13831" width="0" style="1100" hidden="1" customWidth="1"/>
    <col min="13832" max="13832" width="14.28515625" style="1100" customWidth="1"/>
    <col min="13833" max="13833" width="16" style="1100" customWidth="1"/>
    <col min="13834" max="13834" width="16.5703125" style="1100" customWidth="1"/>
    <col min="13835" max="14080" width="9.140625" style="1100"/>
    <col min="14081" max="14081" width="2.140625" style="1100" customWidth="1"/>
    <col min="14082" max="14082" width="5.140625" style="1100" customWidth="1"/>
    <col min="14083" max="14083" width="43.42578125" style="1100" customWidth="1"/>
    <col min="14084" max="14084" width="5.7109375" style="1100" customWidth="1"/>
    <col min="14085" max="14085" width="6.42578125" style="1100" customWidth="1"/>
    <col min="14086" max="14087" width="0" style="1100" hidden="1" customWidth="1"/>
    <col min="14088" max="14088" width="14.28515625" style="1100" customWidth="1"/>
    <col min="14089" max="14089" width="16" style="1100" customWidth="1"/>
    <col min="14090" max="14090" width="16.5703125" style="1100" customWidth="1"/>
    <col min="14091" max="14336" width="9.140625" style="1100"/>
    <col min="14337" max="14337" width="2.140625" style="1100" customWidth="1"/>
    <col min="14338" max="14338" width="5.140625" style="1100" customWidth="1"/>
    <col min="14339" max="14339" width="43.42578125" style="1100" customWidth="1"/>
    <col min="14340" max="14340" width="5.7109375" style="1100" customWidth="1"/>
    <col min="14341" max="14341" width="6.42578125" style="1100" customWidth="1"/>
    <col min="14342" max="14343" width="0" style="1100" hidden="1" customWidth="1"/>
    <col min="14344" max="14344" width="14.28515625" style="1100" customWidth="1"/>
    <col min="14345" max="14345" width="16" style="1100" customWidth="1"/>
    <col min="14346" max="14346" width="16.5703125" style="1100" customWidth="1"/>
    <col min="14347" max="14592" width="9.140625" style="1100"/>
    <col min="14593" max="14593" width="2.140625" style="1100" customWidth="1"/>
    <col min="14594" max="14594" width="5.140625" style="1100" customWidth="1"/>
    <col min="14595" max="14595" width="43.42578125" style="1100" customWidth="1"/>
    <col min="14596" max="14596" width="5.7109375" style="1100" customWidth="1"/>
    <col min="14597" max="14597" width="6.42578125" style="1100" customWidth="1"/>
    <col min="14598" max="14599" width="0" style="1100" hidden="1" customWidth="1"/>
    <col min="14600" max="14600" width="14.28515625" style="1100" customWidth="1"/>
    <col min="14601" max="14601" width="16" style="1100" customWidth="1"/>
    <col min="14602" max="14602" width="16.5703125" style="1100" customWidth="1"/>
    <col min="14603" max="14848" width="9.140625" style="1100"/>
    <col min="14849" max="14849" width="2.140625" style="1100" customWidth="1"/>
    <col min="14850" max="14850" width="5.140625" style="1100" customWidth="1"/>
    <col min="14851" max="14851" width="43.42578125" style="1100" customWidth="1"/>
    <col min="14852" max="14852" width="5.7109375" style="1100" customWidth="1"/>
    <col min="14853" max="14853" width="6.42578125" style="1100" customWidth="1"/>
    <col min="14854" max="14855" width="0" style="1100" hidden="1" customWidth="1"/>
    <col min="14856" max="14856" width="14.28515625" style="1100" customWidth="1"/>
    <col min="14857" max="14857" width="16" style="1100" customWidth="1"/>
    <col min="14858" max="14858" width="16.5703125" style="1100" customWidth="1"/>
    <col min="14859" max="15104" width="9.140625" style="1100"/>
    <col min="15105" max="15105" width="2.140625" style="1100" customWidth="1"/>
    <col min="15106" max="15106" width="5.140625" style="1100" customWidth="1"/>
    <col min="15107" max="15107" width="43.42578125" style="1100" customWidth="1"/>
    <col min="15108" max="15108" width="5.7109375" style="1100" customWidth="1"/>
    <col min="15109" max="15109" width="6.42578125" style="1100" customWidth="1"/>
    <col min="15110" max="15111" width="0" style="1100" hidden="1" customWidth="1"/>
    <col min="15112" max="15112" width="14.28515625" style="1100" customWidth="1"/>
    <col min="15113" max="15113" width="16" style="1100" customWidth="1"/>
    <col min="15114" max="15114" width="16.5703125" style="1100" customWidth="1"/>
    <col min="15115" max="15360" width="9.140625" style="1100"/>
    <col min="15361" max="15361" width="2.140625" style="1100" customWidth="1"/>
    <col min="15362" max="15362" width="5.140625" style="1100" customWidth="1"/>
    <col min="15363" max="15363" width="43.42578125" style="1100" customWidth="1"/>
    <col min="15364" max="15364" width="5.7109375" style="1100" customWidth="1"/>
    <col min="15365" max="15365" width="6.42578125" style="1100" customWidth="1"/>
    <col min="15366" max="15367" width="0" style="1100" hidden="1" customWidth="1"/>
    <col min="15368" max="15368" width="14.28515625" style="1100" customWidth="1"/>
    <col min="15369" max="15369" width="16" style="1100" customWidth="1"/>
    <col min="15370" max="15370" width="16.5703125" style="1100" customWidth="1"/>
    <col min="15371" max="15616" width="9.140625" style="1100"/>
    <col min="15617" max="15617" width="2.140625" style="1100" customWidth="1"/>
    <col min="15618" max="15618" width="5.140625" style="1100" customWidth="1"/>
    <col min="15619" max="15619" width="43.42578125" style="1100" customWidth="1"/>
    <col min="15620" max="15620" width="5.7109375" style="1100" customWidth="1"/>
    <col min="15621" max="15621" width="6.42578125" style="1100" customWidth="1"/>
    <col min="15622" max="15623" width="0" style="1100" hidden="1" customWidth="1"/>
    <col min="15624" max="15624" width="14.28515625" style="1100" customWidth="1"/>
    <col min="15625" max="15625" width="16" style="1100" customWidth="1"/>
    <col min="15626" max="15626" width="16.5703125" style="1100" customWidth="1"/>
    <col min="15627" max="15872" width="9.140625" style="1100"/>
    <col min="15873" max="15873" width="2.140625" style="1100" customWidth="1"/>
    <col min="15874" max="15874" width="5.140625" style="1100" customWidth="1"/>
    <col min="15875" max="15875" width="43.42578125" style="1100" customWidth="1"/>
    <col min="15876" max="15876" width="5.7109375" style="1100" customWidth="1"/>
    <col min="15877" max="15877" width="6.42578125" style="1100" customWidth="1"/>
    <col min="15878" max="15879" width="0" style="1100" hidden="1" customWidth="1"/>
    <col min="15880" max="15880" width="14.28515625" style="1100" customWidth="1"/>
    <col min="15881" max="15881" width="16" style="1100" customWidth="1"/>
    <col min="15882" max="15882" width="16.5703125" style="1100" customWidth="1"/>
    <col min="15883" max="16128" width="9.140625" style="1100"/>
    <col min="16129" max="16129" width="2.140625" style="1100" customWidth="1"/>
    <col min="16130" max="16130" width="5.140625" style="1100" customWidth="1"/>
    <col min="16131" max="16131" width="43.42578125" style="1100" customWidth="1"/>
    <col min="16132" max="16132" width="5.7109375" style="1100" customWidth="1"/>
    <col min="16133" max="16133" width="6.42578125" style="1100" customWidth="1"/>
    <col min="16134" max="16135" width="0" style="1100" hidden="1" customWidth="1"/>
    <col min="16136" max="16136" width="14.28515625" style="1100" customWidth="1"/>
    <col min="16137" max="16137" width="16" style="1100" customWidth="1"/>
    <col min="16138" max="16138" width="16.5703125" style="1100" customWidth="1"/>
    <col min="16139" max="16384" width="9.140625" style="1100"/>
  </cols>
  <sheetData>
    <row r="1" spans="1:13" s="1058" customFormat="1" ht="12.75">
      <c r="A1" s="1057"/>
      <c r="C1" s="1058" t="s">
        <v>756</v>
      </c>
      <c r="F1" s="1057"/>
      <c r="J1" s="1057"/>
      <c r="K1" s="1059"/>
      <c r="L1" s="1059"/>
      <c r="M1" s="1059"/>
    </row>
    <row r="2" spans="1:13" s="1065" customFormat="1" ht="12.75">
      <c r="A2" s="1058"/>
      <c r="B2" s="1060"/>
      <c r="C2" s="1061"/>
      <c r="D2" s="1061"/>
      <c r="E2" s="1062"/>
      <c r="F2" s="1062"/>
      <c r="G2" s="1062"/>
      <c r="H2" s="1063"/>
      <c r="I2" s="1064"/>
    </row>
    <row r="3" spans="1:13" s="1065" customFormat="1" ht="12.75">
      <c r="A3" s="1115"/>
      <c r="B3" s="1116" t="s">
        <v>27</v>
      </c>
      <c r="C3" s="1117" t="s">
        <v>757</v>
      </c>
      <c r="D3" s="1117"/>
      <c r="E3" s="1118"/>
      <c r="F3" s="1119"/>
      <c r="G3" s="1119"/>
      <c r="H3" s="1119"/>
      <c r="I3" s="1120"/>
      <c r="J3" s="1115"/>
    </row>
    <row r="4" spans="1:13" s="1065" customFormat="1" ht="12.75" customHeight="1">
      <c r="B4" s="1060"/>
      <c r="C4" s="1066"/>
      <c r="D4" s="1069" t="s">
        <v>587</v>
      </c>
      <c r="E4" s="1070" t="s">
        <v>588</v>
      </c>
      <c r="F4" s="1069" t="s">
        <v>589</v>
      </c>
      <c r="G4" s="1069" t="s">
        <v>590</v>
      </c>
      <c r="H4" s="1069" t="s">
        <v>591</v>
      </c>
      <c r="I4" s="1071" t="s">
        <v>592</v>
      </c>
    </row>
    <row r="5" spans="1:13" s="1065" customFormat="1" ht="12.75" customHeight="1">
      <c r="B5" s="1060"/>
      <c r="C5" s="1066"/>
      <c r="D5" s="1069"/>
      <c r="E5" s="1070"/>
      <c r="F5" s="1069"/>
      <c r="G5" s="1069"/>
      <c r="H5" s="1069"/>
      <c r="I5" s="1071"/>
    </row>
    <row r="6" spans="1:13" s="1065" customFormat="1" ht="69" customHeight="1">
      <c r="B6" s="1072" t="s">
        <v>8</v>
      </c>
      <c r="C6" s="1073" t="s">
        <v>758</v>
      </c>
      <c r="D6" s="1074" t="s">
        <v>324</v>
      </c>
      <c r="E6" s="1078">
        <v>1</v>
      </c>
      <c r="F6" s="1076"/>
      <c r="G6" s="1076"/>
      <c r="H6" s="1076"/>
      <c r="I6" s="1077">
        <f>PRODUCT(E6,H6)</f>
        <v>1</v>
      </c>
    </row>
    <row r="7" spans="1:13" s="1065" customFormat="1" ht="12.75">
      <c r="B7" s="1072"/>
      <c r="C7" s="1073"/>
      <c r="D7" s="1074"/>
      <c r="E7" s="1078"/>
      <c r="F7" s="1076"/>
      <c r="G7" s="1076"/>
      <c r="H7" s="1076"/>
      <c r="I7" s="1077"/>
    </row>
    <row r="8" spans="1:13" s="1065" customFormat="1" ht="15" customHeight="1">
      <c r="B8" s="1072" t="s">
        <v>31</v>
      </c>
      <c r="C8" s="1073" t="s">
        <v>593</v>
      </c>
      <c r="D8" s="1074" t="s">
        <v>282</v>
      </c>
      <c r="E8" s="1078">
        <v>409</v>
      </c>
      <c r="F8" s="1076"/>
      <c r="G8" s="1078"/>
      <c r="H8" s="1076"/>
      <c r="I8" s="1077">
        <f>PRODUCT(E8,H8)</f>
        <v>409</v>
      </c>
    </row>
    <row r="9" spans="1:13" s="1065" customFormat="1" ht="12.75">
      <c r="B9" s="1072"/>
      <c r="C9" s="1073"/>
      <c r="D9" s="1074"/>
      <c r="E9" s="1078"/>
      <c r="F9" s="1076"/>
      <c r="G9" s="1078"/>
      <c r="H9" s="1076"/>
      <c r="I9" s="1077"/>
    </row>
    <row r="10" spans="1:13" s="1065" customFormat="1" ht="26.25" customHeight="1">
      <c r="B10" s="1072" t="s">
        <v>6</v>
      </c>
      <c r="C10" s="1073" t="s">
        <v>594</v>
      </c>
      <c r="D10" s="1074" t="s">
        <v>282</v>
      </c>
      <c r="E10" s="1078">
        <v>80</v>
      </c>
      <c r="F10" s="1076">
        <v>186</v>
      </c>
      <c r="G10" s="1076"/>
      <c r="H10" s="1076"/>
      <c r="I10" s="1077">
        <f>PRODUCT(E10,H10)</f>
        <v>80</v>
      </c>
    </row>
    <row r="11" spans="1:13" s="1065" customFormat="1" ht="12.75">
      <c r="B11" s="1072"/>
      <c r="C11" s="1073"/>
      <c r="D11" s="1074"/>
      <c r="E11" s="1078"/>
      <c r="F11" s="1076"/>
      <c r="G11" s="1076"/>
      <c r="H11" s="1076"/>
      <c r="I11" s="1077"/>
    </row>
    <row r="12" spans="1:13" s="1065" customFormat="1" ht="12.75">
      <c r="B12" s="1072" t="s">
        <v>32</v>
      </c>
      <c r="C12" s="1073" t="s">
        <v>595</v>
      </c>
      <c r="D12" s="1074" t="s">
        <v>282</v>
      </c>
      <c r="E12" s="1078">
        <v>348</v>
      </c>
      <c r="F12" s="1076"/>
      <c r="G12" s="1076"/>
      <c r="H12" s="1076"/>
      <c r="I12" s="1077">
        <f>PRODUCT(E12,H12)</f>
        <v>348</v>
      </c>
    </row>
    <row r="13" spans="1:13" s="1065" customFormat="1" ht="12.75">
      <c r="B13" s="1072"/>
      <c r="C13" s="1073"/>
      <c r="D13" s="1073"/>
      <c r="E13" s="1078"/>
      <c r="F13" s="1076"/>
      <c r="G13" s="1076"/>
      <c r="H13" s="1076"/>
      <c r="I13" s="1077"/>
    </row>
    <row r="14" spans="1:13" s="1065" customFormat="1" ht="25.5">
      <c r="B14" s="1072" t="s">
        <v>107</v>
      </c>
      <c r="C14" s="1073" t="s">
        <v>596</v>
      </c>
      <c r="D14" s="1074" t="s">
        <v>282</v>
      </c>
      <c r="E14" s="1078">
        <v>368</v>
      </c>
      <c r="F14" s="1076"/>
      <c r="G14" s="1076"/>
      <c r="H14" s="1076"/>
      <c r="I14" s="1077">
        <f>PRODUCT(E14,H14)</f>
        <v>368</v>
      </c>
    </row>
    <row r="15" spans="1:13" s="1065" customFormat="1" ht="12.75">
      <c r="B15" s="1072"/>
      <c r="C15" s="1073"/>
      <c r="D15" s="1074"/>
      <c r="E15" s="1078"/>
      <c r="F15" s="1076"/>
      <c r="G15" s="1076"/>
      <c r="H15" s="1076"/>
      <c r="I15" s="1077"/>
    </row>
    <row r="16" spans="1:13" s="1065" customFormat="1" ht="25.5">
      <c r="B16" s="1072" t="s">
        <v>96</v>
      </c>
      <c r="C16" s="1073" t="s">
        <v>597</v>
      </c>
      <c r="D16" s="1074" t="s">
        <v>10</v>
      </c>
      <c r="E16" s="1078">
        <v>16</v>
      </c>
      <c r="F16" s="1076"/>
      <c r="G16" s="1076"/>
      <c r="H16" s="1076"/>
      <c r="I16" s="1077">
        <f>PRODUCT(E16,H16)</f>
        <v>16</v>
      </c>
    </row>
    <row r="17" spans="2:10" s="1065" customFormat="1" ht="12.75" customHeight="1">
      <c r="B17" s="1072"/>
      <c r="C17" s="1073"/>
      <c r="D17" s="1074"/>
      <c r="E17" s="1078"/>
      <c r="F17" s="1076"/>
      <c r="G17" s="1076"/>
      <c r="H17" s="1076"/>
      <c r="I17" s="1077"/>
      <c r="J17" s="1079"/>
    </row>
    <row r="18" spans="2:10" s="1065" customFormat="1" ht="38.25">
      <c r="B18" s="1072" t="s">
        <v>105</v>
      </c>
      <c r="C18" s="1073" t="s">
        <v>598</v>
      </c>
      <c r="D18" s="1074" t="s">
        <v>10</v>
      </c>
      <c r="E18" s="1078">
        <v>10</v>
      </c>
      <c r="F18" s="1076"/>
      <c r="G18" s="1076"/>
      <c r="H18" s="1076"/>
      <c r="I18" s="1077">
        <f>PRODUCT(E18,H18)</f>
        <v>10</v>
      </c>
    </row>
    <row r="19" spans="2:10" s="1065" customFormat="1" ht="12.75" customHeight="1">
      <c r="B19" s="1072"/>
      <c r="C19" s="1073"/>
      <c r="D19" s="1074"/>
      <c r="E19" s="1078"/>
      <c r="F19" s="1076"/>
      <c r="G19" s="1076"/>
      <c r="H19" s="1076"/>
      <c r="I19" s="1077"/>
      <c r="J19" s="1079"/>
    </row>
    <row r="20" spans="2:10" s="1065" customFormat="1" ht="51">
      <c r="B20" s="1072" t="s">
        <v>292</v>
      </c>
      <c r="C20" s="1073" t="s">
        <v>599</v>
      </c>
      <c r="D20" s="1074" t="s">
        <v>324</v>
      </c>
      <c r="E20" s="1078">
        <v>1</v>
      </c>
      <c r="F20" s="1076"/>
      <c r="G20" s="1076"/>
      <c r="H20" s="1076"/>
      <c r="I20" s="1077">
        <f>PRODUCT(E20,H20)</f>
        <v>1</v>
      </c>
    </row>
    <row r="21" spans="2:10" s="1065" customFormat="1" ht="12.75">
      <c r="B21" s="1072"/>
      <c r="C21" s="1073"/>
      <c r="D21" s="1074"/>
      <c r="E21" s="1078"/>
      <c r="F21" s="1076"/>
      <c r="G21" s="1076"/>
      <c r="H21" s="1076"/>
      <c r="I21" s="1077"/>
    </row>
    <row r="22" spans="2:10" s="1065" customFormat="1" ht="54.75" customHeight="1">
      <c r="B22" s="1072" t="s">
        <v>294</v>
      </c>
      <c r="C22" s="1073" t="s">
        <v>759</v>
      </c>
      <c r="D22" s="1074" t="s">
        <v>10</v>
      </c>
      <c r="E22" s="1078">
        <v>10</v>
      </c>
      <c r="F22" s="1076"/>
      <c r="G22" s="1076"/>
      <c r="H22" s="1080"/>
      <c r="I22" s="1077">
        <f>PRODUCT(E22,H22)</f>
        <v>10</v>
      </c>
    </row>
    <row r="23" spans="2:10" s="1065" customFormat="1" ht="12.75">
      <c r="B23" s="1072"/>
      <c r="C23" s="1073"/>
      <c r="D23" s="1074"/>
      <c r="E23" s="1078"/>
      <c r="F23" s="1076"/>
      <c r="G23" s="1076"/>
      <c r="H23" s="1076"/>
      <c r="I23" s="1077"/>
    </row>
    <row r="24" spans="2:10" s="1065" customFormat="1" ht="28.5" customHeight="1">
      <c r="B24" s="1072" t="s">
        <v>298</v>
      </c>
      <c r="C24" s="1073" t="s">
        <v>760</v>
      </c>
      <c r="D24" s="1074" t="s">
        <v>10</v>
      </c>
      <c r="E24" s="1078">
        <v>10</v>
      </c>
      <c r="F24" s="1076"/>
      <c r="G24" s="1076"/>
      <c r="H24" s="1076"/>
      <c r="I24" s="1077">
        <f>PRODUCT(E24,H24)</f>
        <v>10</v>
      </c>
    </row>
    <row r="25" spans="2:10" s="1065" customFormat="1" ht="12.75">
      <c r="B25" s="1072"/>
      <c r="C25" s="1073"/>
      <c r="D25" s="1074"/>
      <c r="E25" s="1078"/>
      <c r="F25" s="1076"/>
      <c r="G25" s="1076"/>
      <c r="H25" s="1076"/>
      <c r="I25" s="1077"/>
    </row>
    <row r="26" spans="2:10" s="1065" customFormat="1" ht="165.75">
      <c r="B26" s="1072" t="s">
        <v>300</v>
      </c>
      <c r="C26" s="1073" t="s">
        <v>761</v>
      </c>
      <c r="D26" s="1074" t="s">
        <v>10</v>
      </c>
      <c r="E26" s="1078">
        <v>10</v>
      </c>
      <c r="F26" s="1076"/>
      <c r="G26" s="1076"/>
      <c r="H26" s="1076"/>
      <c r="I26" s="1077">
        <f>PRODUCT(E26,H26)</f>
        <v>10</v>
      </c>
    </row>
    <row r="27" spans="2:10" s="1065" customFormat="1" ht="12.75" customHeight="1">
      <c r="B27" s="1072"/>
      <c r="C27" s="1073"/>
      <c r="D27" s="1074"/>
      <c r="E27" s="1078"/>
      <c r="F27" s="1076"/>
      <c r="G27" s="1076"/>
      <c r="H27" s="1076"/>
      <c r="I27" s="1077"/>
    </row>
    <row r="28" spans="2:10" s="1065" customFormat="1" ht="43.5" customHeight="1">
      <c r="B28" s="1072" t="s">
        <v>302</v>
      </c>
      <c r="C28" s="1073" t="s">
        <v>600</v>
      </c>
      <c r="D28" s="1074" t="s">
        <v>324</v>
      </c>
      <c r="E28" s="1078">
        <v>1</v>
      </c>
      <c r="F28" s="1076"/>
      <c r="G28" s="1076"/>
      <c r="H28" s="1076"/>
      <c r="I28" s="1077">
        <f>PRODUCT(E28,H28)</f>
        <v>1</v>
      </c>
    </row>
    <row r="29" spans="2:10" s="1065" customFormat="1" ht="13.5" customHeight="1">
      <c r="B29" s="1072"/>
      <c r="C29" s="1073"/>
      <c r="D29" s="1074"/>
      <c r="E29" s="1078"/>
      <c r="F29" s="1076"/>
      <c r="G29" s="1076"/>
      <c r="H29" s="1076"/>
      <c r="I29" s="1077"/>
    </row>
    <row r="30" spans="2:10" s="1065" customFormat="1" ht="40.5" customHeight="1">
      <c r="B30" s="1072" t="s">
        <v>303</v>
      </c>
      <c r="C30" s="1073" t="s">
        <v>601</v>
      </c>
      <c r="D30" s="1074" t="s">
        <v>324</v>
      </c>
      <c r="E30" s="1078">
        <v>1</v>
      </c>
      <c r="F30" s="1076"/>
      <c r="G30" s="1076"/>
      <c r="H30" s="1076"/>
      <c r="I30" s="1077">
        <f>PRODUCT(E30,H30)</f>
        <v>1</v>
      </c>
    </row>
    <row r="31" spans="2:10" s="1065" customFormat="1" ht="12.75" customHeight="1">
      <c r="B31" s="1072"/>
      <c r="C31" s="1073"/>
      <c r="D31" s="1074"/>
      <c r="E31" s="1078"/>
      <c r="F31" s="1076"/>
      <c r="G31" s="1076"/>
      <c r="H31" s="1076"/>
      <c r="I31" s="1077"/>
    </row>
    <row r="32" spans="2:10" s="1065" customFormat="1" ht="41.25" customHeight="1">
      <c r="B32" s="1072" t="s">
        <v>304</v>
      </c>
      <c r="C32" s="1073" t="s">
        <v>762</v>
      </c>
      <c r="D32" s="1074" t="s">
        <v>324</v>
      </c>
      <c r="E32" s="1078">
        <v>1</v>
      </c>
      <c r="F32" s="1076"/>
      <c r="G32" s="1076"/>
      <c r="H32" s="1076"/>
      <c r="I32" s="1077">
        <f>PRODUCT(E32,H32)</f>
        <v>1</v>
      </c>
    </row>
    <row r="33" spans="2:10" s="1065" customFormat="1" ht="12.75" customHeight="1">
      <c r="B33" s="1072"/>
      <c r="C33" s="1073"/>
      <c r="D33" s="1074"/>
      <c r="E33" s="1075"/>
      <c r="F33" s="1076"/>
      <c r="G33" s="1076"/>
      <c r="H33" s="1076"/>
      <c r="I33" s="1077"/>
    </row>
    <row r="34" spans="2:10" s="1065" customFormat="1" ht="53.25" customHeight="1">
      <c r="B34" s="1072" t="s">
        <v>305</v>
      </c>
      <c r="C34" s="1073" t="s">
        <v>763</v>
      </c>
      <c r="D34" s="1074" t="s">
        <v>324</v>
      </c>
      <c r="E34" s="1078">
        <v>1</v>
      </c>
      <c r="F34" s="1076"/>
      <c r="G34" s="1076"/>
      <c r="H34" s="1076"/>
      <c r="I34" s="1077">
        <f>PRODUCT(E34,H34)</f>
        <v>1</v>
      </c>
    </row>
    <row r="35" spans="2:10" s="1065" customFormat="1" ht="12.75" customHeight="1">
      <c r="B35" s="1072"/>
      <c r="C35" s="1073"/>
      <c r="D35" s="1074"/>
      <c r="E35" s="1078"/>
      <c r="F35" s="1076"/>
      <c r="G35" s="1076"/>
      <c r="H35" s="1076"/>
      <c r="I35" s="1077"/>
      <c r="J35" s="1079"/>
    </row>
    <row r="36" spans="2:10" s="1065" customFormat="1" ht="41.25" customHeight="1">
      <c r="B36" s="1072" t="s">
        <v>307</v>
      </c>
      <c r="C36" s="1073" t="s">
        <v>762</v>
      </c>
      <c r="D36" s="1074" t="s">
        <v>324</v>
      </c>
      <c r="E36" s="1078">
        <v>1</v>
      </c>
      <c r="F36" s="1076"/>
      <c r="G36" s="1076"/>
      <c r="H36" s="1076"/>
      <c r="I36" s="1077">
        <f>PRODUCT(E36,H36)</f>
        <v>1</v>
      </c>
    </row>
    <row r="37" spans="2:10" s="1065" customFormat="1" ht="12.75" customHeight="1">
      <c r="B37" s="1072"/>
      <c r="C37" s="1073"/>
      <c r="D37" s="1074"/>
      <c r="E37" s="1078"/>
      <c r="F37" s="1076"/>
      <c r="G37" s="1076"/>
      <c r="H37" s="1076"/>
      <c r="I37" s="1077"/>
    </row>
    <row r="38" spans="2:10" s="1065" customFormat="1" ht="53.25" customHeight="1">
      <c r="B38" s="1072" t="s">
        <v>309</v>
      </c>
      <c r="C38" s="1073" t="s">
        <v>763</v>
      </c>
      <c r="D38" s="1074" t="s">
        <v>324</v>
      </c>
      <c r="E38" s="1078">
        <v>1</v>
      </c>
      <c r="F38" s="1076"/>
      <c r="G38" s="1076"/>
      <c r="H38" s="1076"/>
      <c r="I38" s="1077">
        <f>PRODUCT(E38,H38)</f>
        <v>1</v>
      </c>
    </row>
    <row r="39" spans="2:10" s="1065" customFormat="1" ht="12.75">
      <c r="B39" s="1072"/>
      <c r="C39" s="1073"/>
      <c r="D39" s="1074"/>
      <c r="E39" s="1078"/>
      <c r="F39" s="1076"/>
      <c r="G39" s="1076"/>
      <c r="H39" s="1076"/>
      <c r="I39" s="1077"/>
      <c r="J39" s="1079"/>
    </row>
    <row r="40" spans="2:10" s="1065" customFormat="1" ht="16.149999999999999" customHeight="1">
      <c r="B40" s="1072" t="s">
        <v>311</v>
      </c>
      <c r="C40" s="1073" t="s">
        <v>602</v>
      </c>
      <c r="D40" s="1074" t="s">
        <v>10</v>
      </c>
      <c r="E40" s="1078">
        <v>1</v>
      </c>
      <c r="F40" s="1076"/>
      <c r="G40" s="1076"/>
      <c r="H40" s="1076"/>
      <c r="I40" s="1077">
        <f>PRODUCT(E40,H40)</f>
        <v>1</v>
      </c>
    </row>
    <row r="41" spans="2:10" s="1065" customFormat="1" ht="12.75">
      <c r="B41" s="1072"/>
      <c r="C41" s="1073"/>
      <c r="D41" s="1074"/>
      <c r="E41" s="1078"/>
      <c r="F41" s="1076"/>
      <c r="G41" s="1076"/>
      <c r="H41" s="1076"/>
      <c r="I41" s="1077"/>
    </row>
    <row r="42" spans="2:10" s="1065" customFormat="1" ht="12.75">
      <c r="B42" s="1072" t="s">
        <v>315</v>
      </c>
      <c r="C42" s="1073" t="s">
        <v>603</v>
      </c>
      <c r="D42" s="1074" t="s">
        <v>575</v>
      </c>
      <c r="E42" s="1078">
        <v>12</v>
      </c>
      <c r="F42" s="1076"/>
      <c r="G42" s="1076"/>
      <c r="H42" s="1201">
        <v>45</v>
      </c>
      <c r="I42" s="1077">
        <f>PRODUCT(E42,H42)</f>
        <v>540</v>
      </c>
    </row>
    <row r="43" spans="2:10" s="1065" customFormat="1" ht="12.75">
      <c r="B43" s="1072"/>
      <c r="C43" s="1073"/>
      <c r="D43" s="1074"/>
      <c r="E43" s="1078"/>
      <c r="F43" s="1076"/>
      <c r="G43" s="1076"/>
      <c r="H43" s="1076"/>
      <c r="I43" s="1077"/>
      <c r="J43" s="1079"/>
    </row>
    <row r="44" spans="2:10" s="1065" customFormat="1" ht="25.5">
      <c r="B44" s="1072" t="s">
        <v>317</v>
      </c>
      <c r="C44" s="1073" t="s">
        <v>604</v>
      </c>
      <c r="D44" s="1074" t="s">
        <v>324</v>
      </c>
      <c r="E44" s="1078">
        <v>1</v>
      </c>
      <c r="F44" s="1076"/>
      <c r="G44" s="1076"/>
      <c r="H44" s="1076"/>
      <c r="I44" s="1077">
        <f>PRODUCT(E44,H44)</f>
        <v>1</v>
      </c>
    </row>
    <row r="45" spans="2:10" s="1065" customFormat="1" ht="12.75">
      <c r="B45" s="1072"/>
      <c r="C45" s="1073"/>
      <c r="D45" s="1074"/>
      <c r="E45" s="1078"/>
      <c r="F45" s="1076"/>
      <c r="G45" s="1076"/>
      <c r="H45" s="1076"/>
      <c r="I45" s="1077"/>
    </row>
    <row r="46" spans="2:10" s="1065" customFormat="1" ht="54" customHeight="1">
      <c r="B46" s="1072" t="s">
        <v>319</v>
      </c>
      <c r="C46" s="1073" t="s">
        <v>605</v>
      </c>
      <c r="D46" s="1074" t="s">
        <v>575</v>
      </c>
      <c r="E46" s="1078">
        <v>10</v>
      </c>
      <c r="F46" s="1076"/>
      <c r="G46" s="1076"/>
      <c r="H46" s="1201">
        <v>45</v>
      </c>
      <c r="I46" s="1077">
        <f>PRODUCT(E46,H46)</f>
        <v>450</v>
      </c>
    </row>
    <row r="47" spans="2:10" s="1065" customFormat="1" ht="13.5" thickBot="1">
      <c r="B47" s="1072"/>
      <c r="C47" s="1073"/>
      <c r="D47" s="1074"/>
      <c r="E47" s="1075"/>
      <c r="F47" s="1076"/>
      <c r="G47" s="1076"/>
      <c r="H47" s="1076"/>
      <c r="I47" s="1077"/>
    </row>
    <row r="48" spans="2:10" s="1065" customFormat="1" ht="13.5" thickBot="1">
      <c r="B48" s="1121"/>
      <c r="C48" s="1122" t="s">
        <v>606</v>
      </c>
      <c r="D48" s="1123"/>
      <c r="E48" s="1124"/>
      <c r="F48" s="1125"/>
      <c r="G48" s="1125"/>
      <c r="H48" s="1125"/>
      <c r="I48" s="1126">
        <f>SUM(I6:I47)</f>
        <v>2261</v>
      </c>
    </row>
    <row r="49" spans="1:10" s="1065" customFormat="1" ht="12.75">
      <c r="B49" s="1081"/>
      <c r="C49" s="1082"/>
      <c r="D49" s="1083"/>
      <c r="E49" s="1084"/>
      <c r="F49" s="1085"/>
      <c r="G49" s="1085"/>
      <c r="H49" s="1085"/>
      <c r="I49" s="1086"/>
    </row>
    <row r="50" spans="1:10" s="1065" customFormat="1" ht="12.75">
      <c r="B50" s="1081"/>
      <c r="C50" s="1082"/>
      <c r="D50" s="1083"/>
      <c r="E50" s="1084"/>
      <c r="F50" s="1085"/>
      <c r="G50" s="1085"/>
      <c r="H50" s="1085"/>
      <c r="I50" s="1086"/>
    </row>
    <row r="51" spans="1:10" s="1065" customFormat="1" ht="12.75">
      <c r="B51" s="1081"/>
      <c r="C51" s="1082"/>
      <c r="D51" s="1083"/>
      <c r="E51" s="1084"/>
      <c r="F51" s="1085"/>
      <c r="G51" s="1085"/>
      <c r="H51" s="1085"/>
      <c r="I51" s="1086"/>
      <c r="J51" s="1079"/>
    </row>
    <row r="52" spans="1:10" s="1065" customFormat="1" ht="12.75">
      <c r="A52" s="1115"/>
      <c r="B52" s="1127"/>
      <c r="C52" s="1117" t="s">
        <v>764</v>
      </c>
      <c r="D52" s="1117"/>
      <c r="E52" s="1128"/>
      <c r="F52" s="1129"/>
      <c r="G52" s="1130"/>
      <c r="H52" s="1129"/>
      <c r="I52" s="1120"/>
      <c r="J52" s="1115"/>
    </row>
    <row r="53" spans="1:10" s="1065" customFormat="1" ht="12.75">
      <c r="B53" s="1072"/>
      <c r="C53" s="1066"/>
      <c r="D53" s="1066"/>
      <c r="E53" s="1075"/>
      <c r="F53" s="1076"/>
      <c r="G53" s="1078"/>
      <c r="H53" s="1076"/>
      <c r="I53" s="1068"/>
    </row>
    <row r="54" spans="1:10" s="1065" customFormat="1" ht="42" customHeight="1">
      <c r="B54" s="1072" t="s">
        <v>8</v>
      </c>
      <c r="C54" s="1073" t="s">
        <v>765</v>
      </c>
      <c r="D54" s="1074" t="s">
        <v>324</v>
      </c>
      <c r="E54" s="1078">
        <v>1</v>
      </c>
      <c r="F54" s="1076"/>
      <c r="G54" s="1076"/>
      <c r="H54" s="1076"/>
      <c r="I54" s="1077">
        <f>PRODUCT(E54,H54)</f>
        <v>1</v>
      </c>
    </row>
    <row r="55" spans="1:10" s="1065" customFormat="1" ht="12.75">
      <c r="B55" s="1072"/>
      <c r="C55" s="1073"/>
      <c r="D55" s="1074"/>
      <c r="E55" s="1078"/>
      <c r="F55" s="1076"/>
      <c r="G55" s="1076"/>
      <c r="H55" s="1076"/>
      <c r="I55" s="1077"/>
    </row>
    <row r="56" spans="1:10" s="1065" customFormat="1" ht="25.5">
      <c r="B56" s="1072" t="s">
        <v>31</v>
      </c>
      <c r="C56" s="1073" t="s">
        <v>607</v>
      </c>
      <c r="D56" s="1074" t="s">
        <v>282</v>
      </c>
      <c r="E56" s="1078">
        <v>20</v>
      </c>
      <c r="F56" s="1076"/>
      <c r="G56" s="1076"/>
      <c r="H56" s="1076"/>
      <c r="I56" s="1077">
        <f>PRODUCT(E56,H56)</f>
        <v>20</v>
      </c>
    </row>
    <row r="57" spans="1:10" s="1065" customFormat="1" ht="12.75">
      <c r="B57" s="1072"/>
      <c r="C57" s="1073"/>
      <c r="D57" s="1074"/>
      <c r="E57" s="1078"/>
      <c r="F57" s="1076"/>
      <c r="G57" s="1076"/>
      <c r="H57" s="1076"/>
      <c r="I57" s="1077"/>
    </row>
    <row r="58" spans="1:10" s="1065" customFormat="1" ht="25.5">
      <c r="B58" s="1072" t="s">
        <v>6</v>
      </c>
      <c r="C58" s="1073" t="s">
        <v>608</v>
      </c>
      <c r="D58" s="1074" t="s">
        <v>282</v>
      </c>
      <c r="E58" s="1078">
        <v>227</v>
      </c>
      <c r="F58" s="1076"/>
      <c r="G58" s="1076"/>
      <c r="H58" s="1076"/>
      <c r="I58" s="1077">
        <f>PRODUCT(E58,H58)</f>
        <v>227</v>
      </c>
    </row>
    <row r="59" spans="1:10" s="1065" customFormat="1" ht="12.75">
      <c r="B59" s="1072"/>
      <c r="C59" s="1073"/>
      <c r="D59" s="1074"/>
      <c r="E59" s="1078"/>
      <c r="F59" s="1076"/>
      <c r="G59" s="1076"/>
      <c r="H59" s="1076"/>
      <c r="I59" s="1077"/>
    </row>
    <row r="60" spans="1:10" s="1065" customFormat="1" ht="25.5">
      <c r="B60" s="1072" t="s">
        <v>32</v>
      </c>
      <c r="C60" s="1073" t="s">
        <v>609</v>
      </c>
      <c r="D60" s="1074" t="s">
        <v>282</v>
      </c>
      <c r="E60" s="1078">
        <v>40</v>
      </c>
      <c r="F60" s="1076"/>
      <c r="G60" s="1076"/>
      <c r="H60" s="1076"/>
      <c r="I60" s="1077">
        <f>PRODUCT(E60,H60)</f>
        <v>40</v>
      </c>
    </row>
    <row r="61" spans="1:10" s="1065" customFormat="1" ht="12.75">
      <c r="B61" s="1072"/>
      <c r="C61" s="1073"/>
      <c r="D61" s="1074"/>
      <c r="E61" s="1078"/>
      <c r="F61" s="1076"/>
      <c r="G61" s="1076"/>
      <c r="H61" s="1076"/>
      <c r="I61" s="1077"/>
    </row>
    <row r="62" spans="1:10" s="1065" customFormat="1" ht="27.75" customHeight="1">
      <c r="B62" s="1072" t="s">
        <v>107</v>
      </c>
      <c r="C62" s="1073" t="s">
        <v>610</v>
      </c>
      <c r="D62" s="1074" t="s">
        <v>282</v>
      </c>
      <c r="E62" s="1078">
        <v>30</v>
      </c>
      <c r="F62" s="1076"/>
      <c r="G62" s="1076"/>
      <c r="H62" s="1076"/>
      <c r="I62" s="1077">
        <f>PRODUCT(E62,H62)</f>
        <v>30</v>
      </c>
    </row>
    <row r="63" spans="1:10" s="1065" customFormat="1" ht="12.75">
      <c r="B63" s="1072"/>
      <c r="C63" s="1073"/>
      <c r="D63" s="1073"/>
      <c r="E63" s="1078"/>
      <c r="F63" s="1076"/>
      <c r="G63" s="1076"/>
      <c r="H63" s="1076"/>
      <c r="I63" s="1077"/>
    </row>
    <row r="64" spans="1:10" s="1065" customFormat="1" ht="27.75" customHeight="1">
      <c r="B64" s="1072" t="s">
        <v>96</v>
      </c>
      <c r="C64" s="1073" t="s">
        <v>611</v>
      </c>
      <c r="D64" s="1074" t="s">
        <v>282</v>
      </c>
      <c r="E64" s="1078">
        <v>388</v>
      </c>
      <c r="F64" s="1076"/>
      <c r="G64" s="1076"/>
      <c r="H64" s="1076"/>
      <c r="I64" s="1077">
        <f>PRODUCT(E64,H64)</f>
        <v>388</v>
      </c>
    </row>
    <row r="65" spans="2:9" s="1065" customFormat="1" ht="12.75">
      <c r="B65" s="1072"/>
      <c r="C65" s="1073"/>
      <c r="D65" s="1073"/>
      <c r="E65" s="1078"/>
      <c r="F65" s="1076"/>
      <c r="G65" s="1076"/>
      <c r="H65" s="1076"/>
      <c r="I65" s="1077"/>
    </row>
    <row r="66" spans="2:9" s="1065" customFormat="1" ht="27" customHeight="1">
      <c r="B66" s="1072" t="s">
        <v>105</v>
      </c>
      <c r="C66" s="1073" t="s">
        <v>612</v>
      </c>
      <c r="D66" s="1074" t="s">
        <v>282</v>
      </c>
      <c r="E66" s="1078">
        <v>4</v>
      </c>
      <c r="F66" s="1076"/>
      <c r="G66" s="1076"/>
      <c r="H66" s="1076"/>
      <c r="I66" s="1077">
        <f>PRODUCT(E66,H66)</f>
        <v>4</v>
      </c>
    </row>
    <row r="67" spans="2:9" s="1065" customFormat="1" ht="12.75">
      <c r="B67" s="1072"/>
      <c r="C67" s="1073"/>
      <c r="D67" s="1073"/>
      <c r="E67" s="1078"/>
      <c r="F67" s="1076"/>
      <c r="G67" s="1076"/>
      <c r="H67" s="1076"/>
      <c r="I67" s="1077"/>
    </row>
    <row r="68" spans="2:9" s="1065" customFormat="1" ht="25.5">
      <c r="B68" s="1072" t="s">
        <v>292</v>
      </c>
      <c r="C68" s="1073" t="s">
        <v>613</v>
      </c>
      <c r="D68" s="1074" t="s">
        <v>614</v>
      </c>
      <c r="E68" s="1078">
        <v>25</v>
      </c>
      <c r="F68" s="1076"/>
      <c r="G68" s="1076"/>
      <c r="H68" s="1076"/>
      <c r="I68" s="1077">
        <f>PRODUCT(E68,H68)</f>
        <v>25</v>
      </c>
    </row>
    <row r="69" spans="2:9" s="1065" customFormat="1" ht="12.75">
      <c r="B69" s="1072"/>
      <c r="C69" s="1073"/>
      <c r="D69" s="1073"/>
      <c r="E69" s="1078"/>
      <c r="F69" s="1076"/>
      <c r="G69" s="1076"/>
      <c r="H69" s="1076"/>
      <c r="I69" s="1077"/>
    </row>
    <row r="70" spans="2:9" s="1065" customFormat="1" ht="13.5" customHeight="1">
      <c r="B70" s="1072" t="s">
        <v>294</v>
      </c>
      <c r="C70" s="1073" t="s">
        <v>615</v>
      </c>
      <c r="D70" s="1074" t="s">
        <v>282</v>
      </c>
      <c r="E70" s="1078">
        <v>317</v>
      </c>
      <c r="F70" s="1076"/>
      <c r="G70" s="1076"/>
      <c r="H70" s="1076"/>
      <c r="I70" s="1077">
        <f>PRODUCT(E70,H70)</f>
        <v>317</v>
      </c>
    </row>
    <row r="71" spans="2:9" s="1065" customFormat="1" ht="12.75">
      <c r="B71" s="1072"/>
      <c r="C71" s="1073"/>
      <c r="D71" s="1074"/>
      <c r="E71" s="1078"/>
      <c r="F71" s="1076"/>
      <c r="G71" s="1076"/>
      <c r="H71" s="1076"/>
      <c r="I71" s="1077"/>
    </row>
    <row r="72" spans="2:9" s="1065" customFormat="1" ht="27" customHeight="1">
      <c r="B72" s="1072" t="s">
        <v>298</v>
      </c>
      <c r="C72" s="1073" t="s">
        <v>616</v>
      </c>
      <c r="D72" s="1074" t="s">
        <v>614</v>
      </c>
      <c r="E72" s="1078">
        <v>24</v>
      </c>
      <c r="F72" s="1076"/>
      <c r="G72" s="1076"/>
      <c r="H72" s="1076"/>
      <c r="I72" s="1077">
        <f>PRODUCT(E72,H72)</f>
        <v>24</v>
      </c>
    </row>
    <row r="73" spans="2:9" s="1065" customFormat="1" ht="12.75">
      <c r="B73" s="1072"/>
      <c r="C73" s="1073"/>
      <c r="D73" s="1074"/>
      <c r="E73" s="1078"/>
      <c r="F73" s="1076"/>
      <c r="G73" s="1076"/>
      <c r="H73" s="1076"/>
      <c r="I73" s="1077"/>
    </row>
    <row r="74" spans="2:9" s="1065" customFormat="1" ht="25.5">
      <c r="B74" s="1072" t="s">
        <v>300</v>
      </c>
      <c r="C74" s="1073" t="s">
        <v>617</v>
      </c>
      <c r="D74" s="1074" t="s">
        <v>618</v>
      </c>
      <c r="E74" s="1078">
        <v>4</v>
      </c>
      <c r="F74" s="1076"/>
      <c r="G74" s="1076"/>
      <c r="H74" s="1076"/>
      <c r="I74" s="1077">
        <f>PRODUCT(E74,H74)</f>
        <v>4</v>
      </c>
    </row>
    <row r="75" spans="2:9" s="1065" customFormat="1" ht="12.75">
      <c r="B75" s="1072"/>
      <c r="C75" s="1073"/>
      <c r="D75" s="1074"/>
      <c r="E75" s="1078"/>
      <c r="F75" s="1076"/>
      <c r="G75" s="1076"/>
      <c r="H75" s="1076"/>
      <c r="I75" s="1077"/>
    </row>
    <row r="76" spans="2:9" s="1065" customFormat="1" ht="51">
      <c r="B76" s="1072" t="s">
        <v>302</v>
      </c>
      <c r="C76" s="1087" t="s">
        <v>619</v>
      </c>
      <c r="D76" s="1074" t="s">
        <v>282</v>
      </c>
      <c r="E76" s="1078">
        <v>14</v>
      </c>
      <c r="F76" s="1076"/>
      <c r="G76" s="1076"/>
      <c r="H76" s="1076"/>
      <c r="I76" s="1077">
        <f>PRODUCT(E76,H76)</f>
        <v>14</v>
      </c>
    </row>
    <row r="77" spans="2:9" s="1065" customFormat="1" ht="12.75">
      <c r="B77" s="1072"/>
      <c r="C77" s="1073"/>
      <c r="D77" s="1074"/>
      <c r="E77" s="1078"/>
      <c r="F77" s="1076"/>
      <c r="G77" s="1076"/>
      <c r="H77" s="1076"/>
      <c r="I77" s="1077"/>
    </row>
    <row r="78" spans="2:9" s="1065" customFormat="1" ht="38.25">
      <c r="B78" s="1072" t="s">
        <v>303</v>
      </c>
      <c r="C78" s="1073" t="s">
        <v>620</v>
      </c>
      <c r="D78" s="1074" t="s">
        <v>10</v>
      </c>
      <c r="E78" s="1078">
        <v>10</v>
      </c>
      <c r="F78" s="1076"/>
      <c r="G78" s="1076"/>
      <c r="H78" s="1076"/>
      <c r="I78" s="1077">
        <f>PRODUCT(E78,H78)</f>
        <v>10</v>
      </c>
    </row>
    <row r="79" spans="2:9" s="1065" customFormat="1" ht="12.75">
      <c r="B79" s="1072"/>
      <c r="C79" s="1073"/>
      <c r="D79" s="1074"/>
      <c r="E79" s="1078"/>
      <c r="F79" s="1076"/>
      <c r="G79" s="1076"/>
      <c r="H79" s="1076"/>
      <c r="I79" s="1077"/>
    </row>
    <row r="80" spans="2:9" s="1065" customFormat="1" ht="38.25">
      <c r="B80" s="1072" t="s">
        <v>304</v>
      </c>
      <c r="C80" s="1073" t="s">
        <v>621</v>
      </c>
      <c r="D80" s="1074" t="s">
        <v>324</v>
      </c>
      <c r="E80" s="1078">
        <v>10</v>
      </c>
      <c r="F80" s="1076"/>
      <c r="G80" s="1076"/>
      <c r="H80" s="1076"/>
      <c r="I80" s="1077">
        <f>PRODUCT(E80,H80)</f>
        <v>10</v>
      </c>
    </row>
    <row r="81" spans="1:10" s="1065" customFormat="1" ht="12.75">
      <c r="B81" s="1072"/>
      <c r="C81" s="1073"/>
      <c r="D81" s="1074"/>
      <c r="E81" s="1078"/>
      <c r="F81" s="1076"/>
      <c r="G81" s="1076"/>
      <c r="H81" s="1076"/>
      <c r="I81" s="1088"/>
    </row>
    <row r="82" spans="1:10" s="1065" customFormat="1" ht="27" customHeight="1">
      <c r="B82" s="1072" t="s">
        <v>305</v>
      </c>
      <c r="C82" s="1073" t="s">
        <v>622</v>
      </c>
      <c r="D82" s="1074" t="s">
        <v>324</v>
      </c>
      <c r="E82" s="1078">
        <v>20</v>
      </c>
      <c r="F82" s="1076"/>
      <c r="G82" s="1076"/>
      <c r="H82" s="1076"/>
      <c r="I82" s="1077">
        <f>PRODUCT(E82,H82)</f>
        <v>20</v>
      </c>
    </row>
    <row r="83" spans="1:10" s="1065" customFormat="1" ht="12.75">
      <c r="B83" s="1072"/>
      <c r="C83" s="1073"/>
      <c r="D83" s="1074"/>
      <c r="E83" s="1078"/>
      <c r="F83" s="1076"/>
      <c r="G83" s="1076"/>
      <c r="H83" s="1076"/>
      <c r="I83" s="1077"/>
    </row>
    <row r="84" spans="1:10" s="1065" customFormat="1" ht="14.25">
      <c r="B84" s="1072" t="s">
        <v>307</v>
      </c>
      <c r="C84" s="1073" t="s">
        <v>623</v>
      </c>
      <c r="D84" s="1074" t="s">
        <v>618</v>
      </c>
      <c r="E84" s="1078">
        <v>317</v>
      </c>
      <c r="F84" s="1076"/>
      <c r="G84" s="1076"/>
      <c r="H84" s="1076"/>
      <c r="I84" s="1077">
        <f>PRODUCT(E84,H84)</f>
        <v>317</v>
      </c>
    </row>
    <row r="85" spans="1:10" s="1065" customFormat="1" ht="12.75" customHeight="1" thickBot="1">
      <c r="B85" s="1072"/>
      <c r="C85" s="1073"/>
      <c r="D85" s="1074"/>
      <c r="E85" s="1075"/>
      <c r="F85" s="1076"/>
      <c r="G85" s="1076"/>
      <c r="H85" s="1076"/>
      <c r="I85" s="1077"/>
    </row>
    <row r="86" spans="1:10" s="1065" customFormat="1" ht="13.5" thickBot="1">
      <c r="B86" s="1121"/>
      <c r="C86" s="1122" t="s">
        <v>606</v>
      </c>
      <c r="D86" s="1122"/>
      <c r="E86" s="1124"/>
      <c r="F86" s="1125"/>
      <c r="G86" s="1125"/>
      <c r="H86" s="1125"/>
      <c r="I86" s="1126">
        <f>SUM(I54:I85)</f>
        <v>1451</v>
      </c>
    </row>
    <row r="87" spans="1:10" s="1065" customFormat="1" ht="12.75">
      <c r="B87" s="1081"/>
      <c r="C87" s="1082"/>
      <c r="D87" s="1082"/>
      <c r="E87" s="1084"/>
      <c r="F87" s="1085"/>
      <c r="G87" s="1085"/>
      <c r="H87" s="1085"/>
      <c r="I87" s="1086"/>
    </row>
    <row r="88" spans="1:10" s="1065" customFormat="1" ht="12.75">
      <c r="B88" s="1081"/>
      <c r="C88" s="1082"/>
      <c r="D88" s="1082"/>
      <c r="E88" s="1084"/>
      <c r="F88" s="1085"/>
      <c r="G88" s="1085"/>
      <c r="H88" s="1085"/>
      <c r="I88" s="1086"/>
    </row>
    <row r="89" spans="1:10" s="1065" customFormat="1" ht="12.75">
      <c r="A89" s="1115"/>
      <c r="B89" s="1127"/>
      <c r="C89" s="1117" t="s">
        <v>766</v>
      </c>
      <c r="D89" s="1117"/>
      <c r="E89" s="1129"/>
      <c r="F89" s="1129"/>
      <c r="G89" s="1129"/>
      <c r="H89" s="1129"/>
      <c r="I89" s="1131"/>
      <c r="J89" s="1115"/>
    </row>
    <row r="90" spans="1:10" s="1065" customFormat="1" ht="12.75">
      <c r="B90" s="1072"/>
      <c r="C90" s="1066"/>
      <c r="D90" s="1066"/>
      <c r="E90" s="1076"/>
      <c r="F90" s="1076"/>
      <c r="G90" s="1076"/>
      <c r="H90" s="1076"/>
      <c r="I90" s="1088"/>
    </row>
    <row r="91" spans="1:10" s="1065" customFormat="1" ht="12.75">
      <c r="B91" s="1072"/>
      <c r="C91" s="1066"/>
      <c r="D91" s="1066"/>
      <c r="E91" s="1090"/>
      <c r="F91" s="1076"/>
      <c r="G91" s="1076"/>
      <c r="H91" s="1076"/>
      <c r="I91" s="1088"/>
    </row>
    <row r="92" spans="1:10" s="1065" customFormat="1" ht="12.75">
      <c r="A92" s="1058"/>
      <c r="B92" s="1060"/>
      <c r="C92" s="1091" t="s">
        <v>624</v>
      </c>
      <c r="D92" s="1092"/>
      <c r="E92" s="1067"/>
      <c r="F92" s="1067"/>
      <c r="G92" s="1067"/>
      <c r="H92" s="1067"/>
      <c r="I92" s="1093">
        <f>SUM(I48)</f>
        <v>2261</v>
      </c>
    </row>
    <row r="93" spans="1:10" s="1065" customFormat="1" ht="12.75">
      <c r="A93" s="1058"/>
      <c r="B93" s="1060"/>
      <c r="C93" s="1091"/>
      <c r="D93" s="1092"/>
      <c r="E93" s="1067"/>
      <c r="F93" s="1067"/>
      <c r="G93" s="1067"/>
      <c r="H93" s="1067"/>
      <c r="I93" s="1093"/>
    </row>
    <row r="94" spans="1:10" s="1065" customFormat="1" ht="12.75">
      <c r="A94" s="1058"/>
      <c r="B94" s="1060"/>
      <c r="C94" s="1091" t="s">
        <v>625</v>
      </c>
      <c r="D94" s="1092"/>
      <c r="E94" s="1067"/>
      <c r="F94" s="1067"/>
      <c r="G94" s="1067"/>
      <c r="H94" s="1067"/>
      <c r="I94" s="1093">
        <f>SUM(I86)</f>
        <v>1451</v>
      </c>
    </row>
    <row r="95" spans="1:10" s="1065" customFormat="1" ht="13.5" thickBot="1">
      <c r="A95" s="1058"/>
      <c r="B95" s="1060"/>
      <c r="C95" s="1091"/>
      <c r="D95" s="1092"/>
      <c r="E95" s="1067"/>
      <c r="F95" s="1067"/>
      <c r="G95" s="1067"/>
      <c r="H95" s="1067"/>
      <c r="I95" s="1093"/>
    </row>
    <row r="96" spans="1:10" s="1065" customFormat="1" ht="13.5" thickTop="1">
      <c r="A96" s="1058"/>
      <c r="B96" s="1060"/>
      <c r="C96" s="1094" t="s">
        <v>606</v>
      </c>
      <c r="D96" s="1095"/>
      <c r="E96" s="1096"/>
      <c r="F96" s="1096"/>
      <c r="G96" s="1096"/>
      <c r="H96" s="1096"/>
      <c r="I96" s="1097">
        <f>SUM(I92:I94)</f>
        <v>3712</v>
      </c>
    </row>
    <row r="97" spans="1:10" s="1065" customFormat="1" ht="12.75">
      <c r="A97" s="1058"/>
      <c r="B97" s="1060"/>
      <c r="C97" s="1098"/>
      <c r="D97" s="1061"/>
      <c r="E97" s="1062"/>
      <c r="F97" s="1062"/>
      <c r="G97" s="1062"/>
      <c r="H97" s="1062"/>
      <c r="I97" s="1099"/>
    </row>
    <row r="98" spans="1:10" s="1065" customFormat="1" ht="12.75">
      <c r="B98" s="1072"/>
      <c r="C98" s="1073"/>
      <c r="D98" s="1074"/>
      <c r="E98" s="1075"/>
      <c r="F98" s="1076"/>
      <c r="G98" s="1076"/>
      <c r="H98" s="1076"/>
      <c r="I98" s="1088"/>
    </row>
    <row r="99" spans="1:10" s="1065" customFormat="1" ht="12.75">
      <c r="B99" s="1072"/>
      <c r="C99" s="1073"/>
      <c r="D99" s="1074"/>
      <c r="E99" s="1075"/>
      <c r="F99" s="1076"/>
      <c r="G99" s="1076"/>
      <c r="H99" s="1076"/>
      <c r="I99" s="1088"/>
    </row>
    <row r="100" spans="1:10" s="1065" customFormat="1" ht="12.75">
      <c r="B100" s="1072"/>
      <c r="C100" s="1073"/>
      <c r="D100" s="1074"/>
      <c r="E100" s="1075"/>
      <c r="F100" s="1076"/>
      <c r="G100" s="1076"/>
      <c r="H100" s="1076"/>
      <c r="I100" s="1088"/>
    </row>
    <row r="101" spans="1:10" s="1065" customFormat="1" ht="12.75">
      <c r="B101" s="1072"/>
      <c r="C101" s="1073" t="s">
        <v>626</v>
      </c>
      <c r="D101" s="1074"/>
      <c r="E101" s="1075"/>
      <c r="F101" s="1076"/>
      <c r="G101" s="1076"/>
      <c r="H101" s="1076"/>
      <c r="I101" s="1088"/>
    </row>
    <row r="102" spans="1:10" s="1065" customFormat="1" ht="12.75">
      <c r="B102" s="1072"/>
      <c r="C102" s="1073"/>
      <c r="D102" s="1074"/>
      <c r="E102" s="1075"/>
      <c r="F102" s="1076"/>
      <c r="G102" s="1076"/>
      <c r="H102" s="1076"/>
      <c r="I102" s="1088"/>
    </row>
    <row r="103" spans="1:10" s="1065" customFormat="1" ht="12.75">
      <c r="B103" s="1072"/>
      <c r="C103" s="1229" t="s">
        <v>767</v>
      </c>
      <c r="D103" s="1230"/>
      <c r="E103" s="1230"/>
      <c r="F103" s="1230"/>
      <c r="G103" s="1230"/>
      <c r="H103" s="1230"/>
      <c r="I103" s="1230"/>
      <c r="J103" s="1230"/>
    </row>
    <row r="104" spans="1:10" s="1065" customFormat="1" ht="12.75">
      <c r="B104" s="1072"/>
      <c r="C104" s="1230"/>
      <c r="D104" s="1230"/>
      <c r="E104" s="1230"/>
      <c r="F104" s="1230"/>
      <c r="G104" s="1230"/>
      <c r="H104" s="1230"/>
      <c r="I104" s="1230"/>
      <c r="J104" s="1230"/>
    </row>
    <row r="105" spans="1:10" s="1065" customFormat="1" ht="12.75">
      <c r="B105" s="1072"/>
      <c r="C105" s="1230"/>
      <c r="D105" s="1230"/>
      <c r="E105" s="1230"/>
      <c r="F105" s="1230"/>
      <c r="G105" s="1230"/>
      <c r="H105" s="1230"/>
      <c r="I105" s="1230"/>
      <c r="J105" s="1230"/>
    </row>
    <row r="106" spans="1:10" s="1065" customFormat="1" ht="12.75">
      <c r="B106" s="1072"/>
      <c r="C106" s="1230"/>
      <c r="D106" s="1230"/>
      <c r="E106" s="1230"/>
      <c r="F106" s="1230"/>
      <c r="G106" s="1230"/>
      <c r="H106" s="1230"/>
      <c r="I106" s="1230"/>
      <c r="J106" s="1230"/>
    </row>
    <row r="107" spans="1:10" s="1065" customFormat="1" ht="12.75">
      <c r="B107" s="1072"/>
      <c r="C107" s="1230"/>
      <c r="D107" s="1230"/>
      <c r="E107" s="1230"/>
      <c r="F107" s="1230"/>
      <c r="G107" s="1230"/>
      <c r="H107" s="1230"/>
      <c r="I107" s="1230"/>
      <c r="J107" s="1230"/>
    </row>
    <row r="108" spans="1:10" s="1065" customFormat="1" ht="12.75">
      <c r="B108" s="1072"/>
      <c r="C108" s="1230"/>
      <c r="D108" s="1230"/>
      <c r="E108" s="1230"/>
      <c r="F108" s="1230"/>
      <c r="G108" s="1230"/>
      <c r="H108" s="1230"/>
      <c r="I108" s="1230"/>
      <c r="J108" s="1230"/>
    </row>
    <row r="109" spans="1:10" s="1065" customFormat="1" ht="12.75">
      <c r="B109" s="1072"/>
      <c r="C109" s="1230"/>
      <c r="D109" s="1230"/>
      <c r="E109" s="1230"/>
      <c r="F109" s="1230"/>
      <c r="G109" s="1230"/>
      <c r="H109" s="1230"/>
      <c r="I109" s="1230"/>
      <c r="J109" s="1230"/>
    </row>
    <row r="110" spans="1:10" s="1065" customFormat="1" ht="12.75">
      <c r="B110" s="1072"/>
      <c r="C110" s="1230"/>
      <c r="D110" s="1230"/>
      <c r="E110" s="1230"/>
      <c r="F110" s="1230"/>
      <c r="G110" s="1230"/>
      <c r="H110" s="1230"/>
      <c r="I110" s="1230"/>
      <c r="J110" s="1230"/>
    </row>
    <row r="111" spans="1:10" s="1065" customFormat="1" ht="12.75">
      <c r="B111" s="1072"/>
      <c r="C111" s="1230"/>
      <c r="D111" s="1230"/>
      <c r="E111" s="1230"/>
      <c r="F111" s="1230"/>
      <c r="G111" s="1230"/>
      <c r="H111" s="1230"/>
      <c r="I111" s="1230"/>
      <c r="J111" s="1230"/>
    </row>
    <row r="112" spans="1:10" s="1065" customFormat="1" ht="12.75">
      <c r="B112" s="1072"/>
      <c r="C112" s="1230"/>
      <c r="D112" s="1230"/>
      <c r="E112" s="1230"/>
      <c r="F112" s="1230"/>
      <c r="G112" s="1230"/>
      <c r="H112" s="1230"/>
      <c r="I112" s="1230"/>
      <c r="J112" s="1230"/>
    </row>
    <row r="113" spans="2:10" s="1065" customFormat="1" ht="6.75" customHeight="1">
      <c r="B113" s="1072"/>
      <c r="C113" s="1230"/>
      <c r="D113" s="1230"/>
      <c r="E113" s="1230"/>
      <c r="F113" s="1230"/>
      <c r="G113" s="1230"/>
      <c r="H113" s="1230"/>
      <c r="I113" s="1230"/>
      <c r="J113" s="1230"/>
    </row>
    <row r="114" spans="2:10" s="1065" customFormat="1" ht="12.75">
      <c r="B114" s="1072"/>
      <c r="C114" s="1073"/>
      <c r="D114" s="1074"/>
      <c r="E114" s="1075"/>
      <c r="F114" s="1076"/>
      <c r="G114" s="1076"/>
      <c r="H114" s="1076"/>
      <c r="I114" s="1088"/>
    </row>
    <row r="115" spans="2:10" s="1065" customFormat="1" ht="12.75">
      <c r="B115" s="1072"/>
      <c r="C115" s="1073"/>
      <c r="D115" s="1074"/>
      <c r="E115" s="1075"/>
      <c r="F115" s="1076"/>
      <c r="G115" s="1076"/>
      <c r="H115" s="1076"/>
      <c r="I115" s="1088"/>
    </row>
    <row r="116" spans="2:10" s="1065" customFormat="1" ht="12.75">
      <c r="B116" s="1072"/>
      <c r="C116" s="1073"/>
      <c r="D116" s="1074"/>
      <c r="E116" s="1075"/>
      <c r="F116" s="1076"/>
      <c r="G116" s="1076"/>
      <c r="H116" s="1076"/>
      <c r="I116" s="1088"/>
    </row>
    <row r="117" spans="2:10" s="1065" customFormat="1" ht="12.75">
      <c r="B117" s="1072"/>
      <c r="C117" s="1073"/>
      <c r="D117" s="1074"/>
      <c r="E117" s="1075"/>
      <c r="F117" s="1076"/>
      <c r="G117" s="1076"/>
      <c r="H117" s="1076"/>
      <c r="I117" s="1088"/>
    </row>
    <row r="118" spans="2:10" s="1065" customFormat="1" ht="12.75">
      <c r="B118" s="1072"/>
      <c r="C118" s="1073"/>
      <c r="D118" s="1074"/>
      <c r="E118" s="1075"/>
      <c r="F118" s="1076"/>
      <c r="G118" s="1076"/>
      <c r="H118" s="1076"/>
      <c r="I118" s="1088"/>
    </row>
    <row r="119" spans="2:10" s="1065" customFormat="1" ht="12.75">
      <c r="B119" s="1072"/>
      <c r="C119" s="1073"/>
      <c r="D119" s="1074"/>
      <c r="E119" s="1075"/>
      <c r="F119" s="1076"/>
      <c r="G119" s="1076"/>
      <c r="H119" s="1076"/>
      <c r="I119" s="1088"/>
    </row>
    <row r="120" spans="2:10" s="1065" customFormat="1" ht="12.75">
      <c r="B120" s="1072"/>
      <c r="C120" s="1073"/>
      <c r="D120" s="1074"/>
      <c r="E120" s="1075"/>
      <c r="F120" s="1076"/>
      <c r="G120" s="1076"/>
      <c r="H120" s="1076"/>
      <c r="I120" s="1088"/>
    </row>
    <row r="121" spans="2:10" s="1065" customFormat="1" ht="12.75">
      <c r="B121" s="1072"/>
      <c r="C121" s="1073"/>
      <c r="D121" s="1074"/>
      <c r="E121" s="1075"/>
      <c r="F121" s="1076"/>
      <c r="G121" s="1076"/>
      <c r="H121" s="1076"/>
      <c r="I121" s="1088"/>
    </row>
    <row r="122" spans="2:10" s="1065" customFormat="1" ht="12.75">
      <c r="B122" s="1072"/>
      <c r="C122" s="1073"/>
      <c r="D122" s="1074"/>
      <c r="E122" s="1075"/>
      <c r="F122" s="1076"/>
      <c r="G122" s="1076"/>
      <c r="H122" s="1076"/>
      <c r="I122" s="1088"/>
    </row>
    <row r="123" spans="2:10" s="1065" customFormat="1" ht="12.75">
      <c r="B123" s="1072"/>
      <c r="C123" s="1073"/>
      <c r="D123" s="1074"/>
      <c r="E123" s="1075"/>
      <c r="F123" s="1076"/>
      <c r="G123" s="1076"/>
      <c r="H123" s="1076"/>
      <c r="I123" s="1088"/>
    </row>
    <row r="124" spans="2:10" s="1065" customFormat="1" ht="12.75">
      <c r="B124" s="1072"/>
      <c r="C124" s="1073"/>
      <c r="D124" s="1074"/>
      <c r="E124" s="1075"/>
      <c r="F124" s="1076"/>
      <c r="G124" s="1076"/>
      <c r="H124" s="1076"/>
      <c r="I124" s="1088"/>
    </row>
    <row r="125" spans="2:10" s="1065" customFormat="1" ht="12.75">
      <c r="B125" s="1072"/>
      <c r="C125" s="1073"/>
      <c r="D125" s="1074"/>
      <c r="E125" s="1075"/>
      <c r="F125" s="1076"/>
      <c r="G125" s="1076"/>
      <c r="H125" s="1076"/>
      <c r="I125" s="1088"/>
    </row>
    <row r="126" spans="2:10" s="1065" customFormat="1" ht="12.75">
      <c r="B126" s="1072"/>
      <c r="C126" s="1073"/>
      <c r="D126" s="1074"/>
      <c r="E126" s="1075"/>
      <c r="F126" s="1076"/>
      <c r="G126" s="1076"/>
      <c r="H126" s="1076"/>
      <c r="I126" s="1088"/>
    </row>
    <row r="127" spans="2:10" s="1065" customFormat="1" ht="12.75">
      <c r="B127" s="1072"/>
      <c r="C127" s="1073"/>
      <c r="D127" s="1074"/>
      <c r="E127" s="1075"/>
      <c r="F127" s="1076"/>
      <c r="G127" s="1076"/>
      <c r="H127" s="1076"/>
      <c r="I127" s="1088"/>
    </row>
    <row r="128" spans="2:10" s="1065" customFormat="1" ht="12.75">
      <c r="B128" s="1072"/>
      <c r="C128" s="1073"/>
      <c r="D128" s="1074"/>
      <c r="E128" s="1075"/>
      <c r="F128" s="1076"/>
      <c r="G128" s="1076"/>
      <c r="H128" s="1076"/>
      <c r="I128" s="1088"/>
    </row>
    <row r="129" spans="2:9" s="1065" customFormat="1" ht="12.75">
      <c r="B129" s="1072"/>
      <c r="C129" s="1073"/>
      <c r="D129" s="1074"/>
      <c r="E129" s="1075"/>
      <c r="F129" s="1076"/>
      <c r="G129" s="1076"/>
      <c r="H129" s="1076"/>
      <c r="I129" s="1088"/>
    </row>
    <row r="130" spans="2:9" s="1065" customFormat="1" ht="12.75">
      <c r="B130" s="1072"/>
      <c r="C130" s="1073"/>
      <c r="D130" s="1074"/>
      <c r="E130" s="1075"/>
      <c r="F130" s="1076"/>
      <c r="G130" s="1076"/>
      <c r="H130" s="1076"/>
      <c r="I130" s="1088"/>
    </row>
    <row r="131" spans="2:9" s="1065" customFormat="1" ht="12.75">
      <c r="B131" s="1072"/>
      <c r="C131" s="1073"/>
      <c r="D131" s="1074"/>
      <c r="E131" s="1075"/>
      <c r="F131" s="1076"/>
      <c r="G131" s="1076"/>
      <c r="H131" s="1076"/>
      <c r="I131" s="1088"/>
    </row>
    <row r="132" spans="2:9" s="1065" customFormat="1" ht="12.75">
      <c r="B132" s="1072"/>
      <c r="C132" s="1073"/>
      <c r="D132" s="1074"/>
      <c r="E132" s="1075"/>
      <c r="F132" s="1076"/>
      <c r="G132" s="1076"/>
      <c r="H132" s="1076"/>
      <c r="I132" s="1088"/>
    </row>
    <row r="133" spans="2:9" s="1065" customFormat="1" ht="12.75">
      <c r="B133" s="1072"/>
      <c r="C133" s="1073"/>
      <c r="D133" s="1074"/>
      <c r="E133" s="1075"/>
      <c r="F133" s="1076"/>
      <c r="G133" s="1076"/>
      <c r="H133" s="1076"/>
      <c r="I133" s="1088"/>
    </row>
    <row r="134" spans="2:9" s="1065" customFormat="1" ht="12.75">
      <c r="B134" s="1072"/>
      <c r="C134" s="1073"/>
      <c r="D134" s="1074"/>
      <c r="E134" s="1075"/>
      <c r="F134" s="1076"/>
      <c r="G134" s="1076"/>
      <c r="H134" s="1076"/>
      <c r="I134" s="1088"/>
    </row>
    <row r="135" spans="2:9" s="1065" customFormat="1" ht="12.75">
      <c r="B135" s="1072"/>
      <c r="C135" s="1073"/>
      <c r="D135" s="1074"/>
      <c r="E135" s="1075"/>
      <c r="F135" s="1076"/>
      <c r="G135" s="1076"/>
      <c r="H135" s="1076"/>
      <c r="I135" s="1088"/>
    </row>
    <row r="136" spans="2:9" s="1065" customFormat="1" ht="12.75">
      <c r="B136" s="1072"/>
      <c r="C136" s="1073"/>
      <c r="D136" s="1074"/>
      <c r="E136" s="1075"/>
      <c r="F136" s="1076"/>
      <c r="G136" s="1076"/>
      <c r="H136" s="1076"/>
      <c r="I136" s="1088"/>
    </row>
    <row r="137" spans="2:9" s="1065" customFormat="1" ht="12.75">
      <c r="B137" s="1072"/>
      <c r="C137" s="1073"/>
      <c r="D137" s="1074"/>
      <c r="E137" s="1075"/>
      <c r="F137" s="1076"/>
      <c r="G137" s="1076"/>
      <c r="H137" s="1076"/>
      <c r="I137" s="1088"/>
    </row>
    <row r="138" spans="2:9" s="1065" customFormat="1" ht="12.75">
      <c r="B138" s="1072"/>
      <c r="C138" s="1073"/>
      <c r="D138" s="1074"/>
      <c r="E138" s="1075"/>
      <c r="F138" s="1076"/>
      <c r="G138" s="1076"/>
      <c r="H138" s="1076"/>
      <c r="I138" s="1088"/>
    </row>
    <row r="139" spans="2:9" s="1065" customFormat="1" ht="12.75">
      <c r="B139" s="1072"/>
      <c r="C139" s="1073"/>
      <c r="D139" s="1074"/>
      <c r="E139" s="1075"/>
      <c r="F139" s="1076"/>
      <c r="G139" s="1076"/>
      <c r="H139" s="1076"/>
      <c r="I139" s="1088"/>
    </row>
    <row r="140" spans="2:9" s="1065" customFormat="1" ht="12.75">
      <c r="B140" s="1072"/>
      <c r="C140" s="1073"/>
      <c r="D140" s="1074"/>
      <c r="E140" s="1075"/>
      <c r="F140" s="1076"/>
      <c r="G140" s="1076"/>
      <c r="H140" s="1076"/>
      <c r="I140" s="1088"/>
    </row>
    <row r="141" spans="2:9" s="1065" customFormat="1" ht="12.75">
      <c r="B141" s="1072"/>
      <c r="C141" s="1073"/>
      <c r="D141" s="1074"/>
      <c r="E141" s="1075"/>
      <c r="F141" s="1076"/>
      <c r="G141" s="1076"/>
      <c r="H141" s="1076"/>
      <c r="I141" s="1088"/>
    </row>
    <row r="142" spans="2:9" s="1065" customFormat="1" ht="12.75">
      <c r="B142" s="1072"/>
      <c r="C142" s="1073"/>
      <c r="D142" s="1074"/>
      <c r="E142" s="1075"/>
      <c r="F142" s="1076"/>
      <c r="G142" s="1076"/>
      <c r="H142" s="1076"/>
      <c r="I142" s="1088"/>
    </row>
    <row r="143" spans="2:9" s="1065" customFormat="1" ht="12.75">
      <c r="B143" s="1072"/>
      <c r="C143" s="1073"/>
      <c r="D143" s="1074"/>
      <c r="E143" s="1075"/>
      <c r="F143" s="1076"/>
      <c r="G143" s="1076"/>
      <c r="H143" s="1076"/>
      <c r="I143" s="1088"/>
    </row>
    <row r="144" spans="2:9" s="1065" customFormat="1" ht="12.75">
      <c r="B144" s="1072"/>
      <c r="C144" s="1073"/>
      <c r="D144" s="1074"/>
      <c r="E144" s="1075"/>
      <c r="F144" s="1076"/>
      <c r="G144" s="1076"/>
      <c r="H144" s="1076"/>
      <c r="I144" s="1088"/>
    </row>
    <row r="145" spans="2:10" s="1065" customFormat="1" ht="12.75">
      <c r="B145" s="1072"/>
      <c r="C145" s="1073"/>
      <c r="D145" s="1074"/>
      <c r="E145" s="1075"/>
      <c r="F145" s="1076"/>
      <c r="G145" s="1076"/>
      <c r="H145" s="1076"/>
      <c r="I145" s="1088"/>
    </row>
    <row r="146" spans="2:10" s="1065" customFormat="1" ht="12.75">
      <c r="B146" s="1072"/>
      <c r="C146" s="1073"/>
      <c r="D146" s="1074"/>
      <c r="E146" s="1075"/>
      <c r="F146" s="1076"/>
      <c r="G146" s="1076"/>
      <c r="H146" s="1076"/>
      <c r="I146" s="1088"/>
    </row>
    <row r="147" spans="2:10" s="1065" customFormat="1" ht="12.75">
      <c r="B147" s="1072"/>
      <c r="C147" s="1073"/>
      <c r="D147" s="1074"/>
      <c r="E147" s="1075"/>
      <c r="F147" s="1076"/>
      <c r="G147" s="1076"/>
      <c r="H147" s="1076"/>
      <c r="I147" s="1088"/>
    </row>
    <row r="148" spans="2:10" s="1065" customFormat="1" ht="12.75">
      <c r="B148" s="1072"/>
      <c r="C148" s="1073"/>
      <c r="D148" s="1074"/>
      <c r="E148" s="1075"/>
      <c r="F148" s="1076"/>
      <c r="G148" s="1076"/>
      <c r="H148" s="1076"/>
      <c r="I148" s="1088"/>
    </row>
    <row r="149" spans="2:10" s="1065" customFormat="1" ht="12.75">
      <c r="B149" s="1072"/>
      <c r="C149" s="1073"/>
      <c r="D149" s="1074"/>
      <c r="E149" s="1075"/>
      <c r="F149" s="1076"/>
      <c r="G149" s="1076"/>
      <c r="H149" s="1076"/>
      <c r="I149" s="1088"/>
    </row>
    <row r="150" spans="2:10" s="1065" customFormat="1" ht="12.75">
      <c r="B150" s="1072"/>
      <c r="C150" s="1073"/>
      <c r="D150" s="1074"/>
      <c r="E150" s="1075"/>
      <c r="F150" s="1076"/>
      <c r="G150" s="1076"/>
      <c r="H150" s="1076"/>
      <c r="I150" s="1088"/>
    </row>
    <row r="151" spans="2:10" s="1065" customFormat="1" ht="12.75">
      <c r="B151" s="1072"/>
      <c r="C151" s="1073"/>
      <c r="D151" s="1074"/>
      <c r="E151" s="1075"/>
      <c r="F151" s="1076"/>
      <c r="G151" s="1076"/>
      <c r="H151" s="1076"/>
      <c r="I151" s="1088"/>
    </row>
    <row r="152" spans="2:10" s="1065" customFormat="1" ht="12.75">
      <c r="B152" s="1072"/>
      <c r="C152" s="1073"/>
      <c r="D152" s="1074"/>
      <c r="E152" s="1075"/>
      <c r="F152" s="1076"/>
      <c r="G152" s="1076"/>
      <c r="H152" s="1076"/>
      <c r="I152" s="1088"/>
    </row>
    <row r="153" spans="2:10" s="1065" customFormat="1" ht="12.75">
      <c r="B153" s="1072"/>
      <c r="C153" s="1073"/>
      <c r="D153" s="1074"/>
      <c r="E153" s="1075"/>
      <c r="F153" s="1076"/>
      <c r="G153" s="1076"/>
      <c r="H153" s="1076"/>
      <c r="I153" s="1088"/>
    </row>
    <row r="154" spans="2:10" s="1065" customFormat="1" ht="12.75">
      <c r="B154" s="1072"/>
      <c r="C154" s="1073"/>
      <c r="D154" s="1074"/>
      <c r="E154" s="1075"/>
      <c r="F154" s="1076"/>
      <c r="G154" s="1076"/>
      <c r="H154" s="1076"/>
      <c r="I154" s="1088"/>
    </row>
    <row r="155" spans="2:10" s="1065" customFormat="1" ht="12.75">
      <c r="B155" s="1072"/>
      <c r="C155" s="1073"/>
      <c r="D155" s="1074"/>
      <c r="E155" s="1075"/>
      <c r="F155" s="1076"/>
      <c r="G155" s="1076"/>
      <c r="H155" s="1076"/>
      <c r="I155" s="1088"/>
    </row>
    <row r="156" spans="2:10" s="1065" customFormat="1" ht="12.75">
      <c r="B156" s="1072"/>
      <c r="C156" s="1073"/>
      <c r="D156" s="1074"/>
      <c r="E156" s="1075"/>
      <c r="F156" s="1076"/>
      <c r="G156" s="1076"/>
      <c r="H156" s="1076"/>
      <c r="I156" s="1088"/>
    </row>
    <row r="157" spans="2:10" s="1065" customFormat="1" ht="12.75">
      <c r="B157" s="1072"/>
      <c r="C157" s="1073"/>
      <c r="D157" s="1074"/>
      <c r="E157" s="1075"/>
      <c r="F157" s="1076"/>
      <c r="G157" s="1076"/>
      <c r="H157" s="1076"/>
      <c r="I157" s="1088"/>
    </row>
    <row r="158" spans="2:10" s="1065" customFormat="1" ht="12.75">
      <c r="B158" s="1072"/>
      <c r="C158" s="1073"/>
      <c r="D158" s="1074"/>
      <c r="E158" s="1075"/>
      <c r="F158" s="1076"/>
      <c r="G158" s="1076"/>
      <c r="H158" s="1076"/>
      <c r="I158" s="1088"/>
    </row>
    <row r="159" spans="2:10" s="1065" customFormat="1" ht="12.75">
      <c r="B159" s="1072"/>
      <c r="C159" s="1073"/>
      <c r="D159" s="1074"/>
      <c r="E159" s="1075"/>
      <c r="F159" s="1076"/>
      <c r="G159" s="1076"/>
      <c r="H159" s="1076"/>
      <c r="I159" s="1088"/>
      <c r="J159" s="1089" t="s">
        <v>627</v>
      </c>
    </row>
    <row r="160" spans="2:10" s="1065" customFormat="1" ht="12.75">
      <c r="B160" s="1072"/>
      <c r="C160" s="1073"/>
      <c r="D160" s="1073"/>
      <c r="E160" s="1076"/>
      <c r="F160" s="1076"/>
      <c r="G160" s="1076"/>
      <c r="H160" s="1076"/>
      <c r="I160" s="1088"/>
    </row>
    <row r="161" spans="2:9" s="1065" customFormat="1" ht="12.75">
      <c r="B161" s="1072"/>
      <c r="C161" s="1073"/>
      <c r="D161" s="1073"/>
      <c r="E161" s="1076"/>
      <c r="F161" s="1076"/>
      <c r="G161" s="1076"/>
      <c r="H161" s="1076"/>
      <c r="I161" s="1088"/>
    </row>
  </sheetData>
  <mergeCells count="1">
    <mergeCell ref="C103:J113"/>
  </mergeCells>
  <pageMargins left="0.99" right="0.41" top="0.98425196850393704" bottom="0.98425196850393704" header="0.51181102362204722" footer="0.51181102362204722"/>
  <pageSetup paperSize="9" scale="75" orientation="portrait" r:id="rId1"/>
  <headerFooter alignWithMargins="0">
    <oddFooter xml:space="preserve">&amp;R&amp;14 </oddFooter>
  </headerFooter>
  <rowBreaks count="2" manualBreakCount="2">
    <brk id="51" max="9" man="1"/>
    <brk id="8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15</vt:i4>
      </vt:variant>
    </vt:vector>
  </HeadingPairs>
  <TitlesOfParts>
    <vt:vector size="29" baseType="lpstr">
      <vt:lpstr>SKUPNA REKAPIT.</vt:lpstr>
      <vt:lpstr>02.1 Cesta</vt:lpstr>
      <vt:lpstr>02.2 Pločnik</vt:lpstr>
      <vt:lpstr>2.1 Zidovi</vt:lpstr>
      <vt:lpstr>2.2 Rušitev objektov </vt:lpstr>
      <vt:lpstr>2.4 Fekalna kanalizacija</vt:lpstr>
      <vt:lpstr>2.5 Meteorna kanalizacija</vt:lpstr>
      <vt:lpstr>2.6 Prestavitev kapelice</vt:lpstr>
      <vt:lpstr>3.1 Cestna razsvetljava</vt:lpstr>
      <vt:lpstr>3.2 Elektro omrežje</vt:lpstr>
      <vt:lpstr>3.3 TK omrežje</vt:lpstr>
      <vt:lpstr>4.1 Vodovod</vt:lpstr>
      <vt:lpstr>9.1 Promet v času gradnje</vt:lpstr>
      <vt:lpstr>10.1 Krajinska ureditev</vt:lpstr>
      <vt:lpstr>'02.1 Cesta'!Področje_tiskanja</vt:lpstr>
      <vt:lpstr>'02.2 Pločnik'!Področje_tiskanja</vt:lpstr>
      <vt:lpstr>'10.1 Krajinska ureditev'!Področje_tiskanja</vt:lpstr>
      <vt:lpstr>'2.1 Zidovi'!Področje_tiskanja</vt:lpstr>
      <vt:lpstr>'2.2 Rušitev objektov '!Področje_tiskanja</vt:lpstr>
      <vt:lpstr>'2.4 Fekalna kanalizacija'!Področje_tiskanja</vt:lpstr>
      <vt:lpstr>'2.5 Meteorna kanalizacija'!Področje_tiskanja</vt:lpstr>
      <vt:lpstr>'2.6 Prestavitev kapelice'!Področje_tiskanja</vt:lpstr>
      <vt:lpstr>'3.1 Cestna razsvetljava'!Področje_tiskanja</vt:lpstr>
      <vt:lpstr>'3.2 Elektro omrežje'!Področje_tiskanja</vt:lpstr>
      <vt:lpstr>'3.3 TK omrežje'!Področje_tiskanja</vt:lpstr>
      <vt:lpstr>'4.1 Vodovod'!Področje_tiskanja</vt:lpstr>
      <vt:lpstr>'9.1 Promet v času gradnje'!Področje_tiskanja</vt:lpstr>
      <vt:lpstr>'SKUPNA REKAPIT.'!Področje_tiskanja</vt:lpstr>
      <vt:lpstr>'3.3 TK omrežje'!Print_Area_MI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2006-11-28T10:36:17Z</dcterms:created>
  <dcterms:modified xsi:type="dcterms:W3CDTF">2022-02-19T12:28:33Z</dcterms:modified>
</cp:coreProperties>
</file>